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rina\Desktop\"/>
    </mc:Choice>
  </mc:AlternateContent>
  <bookViews>
    <workbookView xWindow="0" yWindow="0" windowWidth="24000" windowHeight="9050" tabRatio="896" firstSheet="3" activeTab="12"/>
  </bookViews>
  <sheets>
    <sheet name="Волейбол" sheetId="1" r:id="rId1"/>
    <sheet name="Мини-футбол" sheetId="2" r:id="rId2"/>
    <sheet name="Бадминтон" sheetId="3" r:id="rId3"/>
    <sheet name="Лыжная эстафета " sheetId="5" r:id="rId4"/>
    <sheet name="Лыжи Инд Муж" sheetId="13" r:id="rId5"/>
    <sheet name="Лыжи Инд Жен" sheetId="14" r:id="rId6"/>
    <sheet name="Плавание - эстафета" sheetId="10" r:id="rId7"/>
    <sheet name="Плавание мужчины" sheetId="6" r:id="rId8"/>
    <sheet name="Плавание женщины" sheetId="11" r:id="rId9"/>
    <sheet name="Стрельба " sheetId="8" r:id="rId10"/>
    <sheet name="Стрельба инд - женщины" sheetId="9" r:id="rId11"/>
    <sheet name="Стрельба инд - мужчины" sheetId="12" r:id="rId12"/>
    <sheet name="Об. протокол" sheetId="7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7" l="1"/>
  <c r="H13" i="7"/>
  <c r="H14" i="7"/>
  <c r="H15" i="7"/>
  <c r="H16" i="7"/>
  <c r="H11" i="7"/>
  <c r="J24" i="8"/>
  <c r="I17" i="8"/>
  <c r="I18" i="8"/>
  <c r="I29" i="8"/>
  <c r="I30" i="8"/>
  <c r="I31" i="8"/>
  <c r="I20" i="8"/>
  <c r="I21" i="8"/>
  <c r="I22" i="8"/>
  <c r="I33" i="8"/>
  <c r="I34" i="8"/>
  <c r="I35" i="8"/>
  <c r="I24" i="8"/>
  <c r="I25" i="8"/>
  <c r="I27" i="8"/>
  <c r="I12" i="8"/>
  <c r="I13" i="8"/>
  <c r="I14" i="8"/>
  <c r="I16" i="8"/>
  <c r="F11" i="12"/>
  <c r="F12" i="12"/>
  <c r="F13" i="12"/>
  <c r="F14" i="12"/>
  <c r="F15" i="12"/>
  <c r="F16" i="12"/>
  <c r="F17" i="12"/>
  <c r="F10" i="12"/>
  <c r="F10" i="9"/>
  <c r="F11" i="9"/>
  <c r="F12" i="9"/>
  <c r="F13" i="9"/>
  <c r="F14" i="9"/>
  <c r="F15" i="9"/>
  <c r="F16" i="9"/>
  <c r="F17" i="9"/>
  <c r="F18" i="9"/>
  <c r="F19" i="9"/>
  <c r="F20" i="9"/>
  <c r="F9" i="9"/>
  <c r="G36" i="8" l="1"/>
  <c r="J33" i="8" s="1"/>
  <c r="G32" i="8"/>
  <c r="J29" i="8" s="1"/>
  <c r="G19" i="8"/>
  <c r="J16" i="8" s="1"/>
  <c r="G15" i="8"/>
  <c r="J12" i="8" s="1"/>
  <c r="G23" i="8"/>
  <c r="J20" i="8" s="1"/>
  <c r="F14" i="8"/>
  <c r="F13" i="8"/>
  <c r="F12" i="8"/>
  <c r="F26" i="8"/>
  <c r="F25" i="8"/>
  <c r="F24" i="8"/>
  <c r="F35" i="8"/>
  <c r="F34" i="8"/>
  <c r="F33" i="8"/>
  <c r="F22" i="8"/>
  <c r="F21" i="8"/>
  <c r="F20" i="8"/>
  <c r="F31" i="8"/>
  <c r="F30" i="8"/>
  <c r="F29" i="8"/>
  <c r="F18" i="8"/>
  <c r="F17" i="8"/>
  <c r="F16" i="8"/>
  <c r="D20" i="10" l="1"/>
  <c r="D19" i="10"/>
  <c r="D18" i="10"/>
  <c r="G17" i="10"/>
  <c r="D17" i="10"/>
  <c r="F16" i="10"/>
  <c r="F15" i="10"/>
  <c r="F14" i="10"/>
  <c r="F13" i="10"/>
  <c r="F12" i="10"/>
  <c r="F11" i="10"/>
  <c r="F10" i="10"/>
  <c r="F9" i="10"/>
  <c r="D28" i="10"/>
  <c r="D27" i="10"/>
  <c r="D26" i="10"/>
  <c r="D25" i="10"/>
  <c r="G25" i="10"/>
  <c r="F32" i="10"/>
  <c r="F31" i="10"/>
  <c r="F30" i="10"/>
  <c r="F29" i="10"/>
  <c r="F24" i="10"/>
  <c r="F23" i="10"/>
  <c r="F22" i="10"/>
  <c r="F21" i="10"/>
  <c r="G21" i="10" l="1"/>
  <c r="G9" i="10"/>
  <c r="G13" i="10"/>
  <c r="G29" i="10"/>
  <c r="E44" i="5"/>
  <c r="B44" i="5"/>
  <c r="E43" i="5"/>
  <c r="B43" i="5"/>
  <c r="E42" i="5"/>
  <c r="B42" i="5"/>
  <c r="E41" i="5"/>
  <c r="B41" i="5"/>
  <c r="G40" i="5"/>
  <c r="E38" i="5"/>
  <c r="B38" i="5"/>
  <c r="E37" i="5"/>
  <c r="B37" i="5"/>
  <c r="E36" i="5"/>
  <c r="B36" i="5"/>
  <c r="E35" i="5"/>
  <c r="B35" i="5"/>
  <c r="G34" i="5"/>
  <c r="E32" i="5"/>
  <c r="B32" i="5"/>
  <c r="E31" i="5"/>
  <c r="B31" i="5"/>
  <c r="E30" i="5"/>
  <c r="B30" i="5"/>
  <c r="E29" i="5"/>
  <c r="B29" i="5"/>
  <c r="G28" i="5"/>
  <c r="E26" i="5"/>
  <c r="B26" i="5"/>
  <c r="E25" i="5"/>
  <c r="B25" i="5"/>
  <c r="E24" i="5"/>
  <c r="B24" i="5"/>
  <c r="E23" i="5"/>
  <c r="B23" i="5"/>
  <c r="G22" i="5"/>
  <c r="E20" i="5"/>
  <c r="B20" i="5"/>
  <c r="E19" i="5"/>
  <c r="B19" i="5"/>
  <c r="E18" i="5"/>
  <c r="B18" i="5"/>
  <c r="E17" i="5"/>
  <c r="B17" i="5"/>
  <c r="G16" i="5"/>
  <c r="E14" i="5"/>
  <c r="B14" i="5"/>
  <c r="E13" i="5"/>
  <c r="B13" i="5"/>
  <c r="E12" i="5"/>
  <c r="B12" i="5"/>
  <c r="E11" i="5"/>
  <c r="B11" i="5"/>
  <c r="G10" i="5"/>
  <c r="H22" i="5" l="1"/>
  <c r="H28" i="5"/>
  <c r="H34" i="5"/>
  <c r="H16" i="5"/>
  <c r="H40" i="5"/>
</calcChain>
</file>

<file path=xl/sharedStrings.xml><?xml version="1.0" encoding="utf-8"?>
<sst xmlns="http://schemas.openxmlformats.org/spreadsheetml/2006/main" count="612" uniqueCount="265">
  <si>
    <t>№</t>
  </si>
  <si>
    <t>Команда</t>
  </si>
  <si>
    <t>Очки</t>
  </si>
  <si>
    <t>Место</t>
  </si>
  <si>
    <t>МК1</t>
  </si>
  <si>
    <t>МК2</t>
  </si>
  <si>
    <t>МК5</t>
  </si>
  <si>
    <t>МК6</t>
  </si>
  <si>
    <t>МК7</t>
  </si>
  <si>
    <t>Время</t>
  </si>
  <si>
    <t>М</t>
  </si>
  <si>
    <t>Ж</t>
  </si>
  <si>
    <t>ГБПОУ ДЗМ «МК № 7»</t>
  </si>
  <si>
    <t>ГБПОУ ДЗМ «МК № 1»</t>
  </si>
  <si>
    <t xml:space="preserve">Главный судья: </t>
  </si>
  <si>
    <t>Главный секретарь:</t>
  </si>
  <si>
    <t>ГБПОУ ДЗМ</t>
  </si>
  <si>
    <t>«МК № ___»</t>
  </si>
  <si>
    <t>Мини-футбол</t>
  </si>
  <si>
    <t>Волейбол</t>
  </si>
  <si>
    <t>Лыжная эстафета</t>
  </si>
  <si>
    <t xml:space="preserve">Стрельба </t>
  </si>
  <si>
    <t>Плавание</t>
  </si>
  <si>
    <t>Бадминтон</t>
  </si>
  <si>
    <t>Итоги</t>
  </si>
  <si>
    <t>№ п/п</t>
  </si>
  <si>
    <t>Очки участника</t>
  </si>
  <si>
    <t>СДУСМ</t>
  </si>
  <si>
    <t>ФИО участника</t>
  </si>
  <si>
    <t>Локтионов С.Э.</t>
  </si>
  <si>
    <t>1:2 </t>
  </si>
  <si>
    <t> 2:1</t>
  </si>
  <si>
    <t>2:1 </t>
  </si>
  <si>
    <t> 1:2</t>
  </si>
  <si>
    <t> 0:2</t>
  </si>
  <si>
    <t> 2:0</t>
  </si>
  <si>
    <t>Косилин В.Э.</t>
  </si>
  <si>
    <t>СМЕШАННАЯ ЭСТАФЕТА (4 чел. х 500 м)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</si>
  <si>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п. Восточный</t>
    </r>
  </si>
  <si>
    <r>
      <rPr>
        <b/>
        <sz val="11"/>
        <color rgb="FF000000"/>
        <rFont val="Calibri"/>
        <family val="2"/>
        <charset val="204"/>
        <scheme val="minor"/>
      </rPr>
      <t>Дата проведения:</t>
    </r>
    <r>
      <rPr>
        <sz val="11"/>
        <color rgb="FF000000"/>
        <rFont val="Calibri"/>
        <family val="2"/>
        <charset val="204"/>
        <scheme val="minor"/>
      </rPr>
      <t xml:space="preserve"> 25 февраля 2022 года</t>
    </r>
  </si>
  <si>
    <t>Ст. №</t>
  </si>
  <si>
    <t>Фамилия Имя</t>
  </si>
  <si>
    <t>Год рожд.</t>
  </si>
  <si>
    <t>Результат
спортсмена</t>
  </si>
  <si>
    <t>м</t>
  </si>
  <si>
    <t>Результат
команды</t>
  </si>
  <si>
    <t>Отставание</t>
  </si>
  <si>
    <t>Воробьев Сергей</t>
  </si>
  <si>
    <t>Куликов Владимир</t>
  </si>
  <si>
    <t>Степанкова Наталия</t>
  </si>
  <si>
    <t>Тишина Ольга</t>
  </si>
  <si>
    <t>ГБПОУ ДЗМ "МК6"</t>
  </si>
  <si>
    <t>Ощепков Сергей</t>
  </si>
  <si>
    <t>Абуталипов Юнис</t>
  </si>
  <si>
    <t>Пузыревская Ирина</t>
  </si>
  <si>
    <t>Абрамова Нина</t>
  </si>
  <si>
    <t>ГБПОУ ДЗМ «МК N5»</t>
  </si>
  <si>
    <t>Соловьев Андрей</t>
  </si>
  <si>
    <t>Симкачев Антон</t>
  </si>
  <si>
    <t>Щербакова Ирина</t>
  </si>
  <si>
    <t>Соколова Елена</t>
  </si>
  <si>
    <t>ГБПОУ ДЗМ МК№2</t>
  </si>
  <si>
    <t>Улыбин Вячеслав</t>
  </si>
  <si>
    <t>Меркушин Илья</t>
  </si>
  <si>
    <t>Билецкая Наталия</t>
  </si>
  <si>
    <t>Копылова Елена</t>
  </si>
  <si>
    <t>Валеев Александр</t>
  </si>
  <si>
    <t>Римский Данил</t>
  </si>
  <si>
    <t>Болотникова Алина</t>
  </si>
  <si>
    <t>Пчелинцева Анна</t>
  </si>
  <si>
    <t>ГБПОУ ДЗМ "Свято-Димитриевское УСМ"</t>
  </si>
  <si>
    <t>Матвеев Владимир</t>
  </si>
  <si>
    <t>Гайченков Михаил</t>
  </si>
  <si>
    <t>Карпова Светлана</t>
  </si>
  <si>
    <t>Тарасова Елена</t>
  </si>
  <si>
    <r>
      <t xml:space="preserve">НАЧАЛО ГОНКИ: </t>
    </r>
    <r>
      <rPr>
        <sz val="12"/>
        <rFont val="Calibri"/>
        <family val="2"/>
        <charset val="204"/>
        <scheme val="minor"/>
      </rPr>
      <t>11 ч. 00м</t>
    </r>
  </si>
  <si>
    <t>1-5 выстрел</t>
  </si>
  <si>
    <t>6-10 выстрел</t>
  </si>
  <si>
    <t>Общее количесчтво</t>
  </si>
  <si>
    <t xml:space="preserve">МК 1 </t>
  </si>
  <si>
    <t>Итого</t>
  </si>
  <si>
    <t xml:space="preserve">МК 2 </t>
  </si>
  <si>
    <t xml:space="preserve">МК 5  </t>
  </si>
  <si>
    <t xml:space="preserve">МК6  </t>
  </si>
  <si>
    <t xml:space="preserve">МК 7 </t>
  </si>
  <si>
    <t>Мартовицкий С.В.</t>
  </si>
  <si>
    <t>Борисова О.О.</t>
  </si>
  <si>
    <t xml:space="preserve">МК №1      </t>
  </si>
  <si>
    <t xml:space="preserve">МК №2      </t>
  </si>
  <si>
    <t xml:space="preserve">МК №5     </t>
  </si>
  <si>
    <t xml:space="preserve">МК № 6    </t>
  </si>
  <si>
    <t xml:space="preserve">МК №7    </t>
  </si>
  <si>
    <t>СДУСМ   </t>
  </si>
  <si>
    <t>XX Открытая Спартакиада 
среди работников государственных бюджетных профессиональных образовательных учреждений Департамента здравоохранения города Москвы</t>
  </si>
  <si>
    <t>2 апреля 2022 г.</t>
  </si>
  <si>
    <t>4 этапа по 50 м (вольный стиль)</t>
  </si>
  <si>
    <t>Фамилия, Имя</t>
  </si>
  <si>
    <t xml:space="preserve">Ощепков Сергей </t>
  </si>
  <si>
    <t xml:space="preserve">Сазонов Виталий </t>
  </si>
  <si>
    <t xml:space="preserve">Абрамова Нина </t>
  </si>
  <si>
    <t xml:space="preserve">Егорова Дарья </t>
  </si>
  <si>
    <t xml:space="preserve">Падиаров Игорь </t>
  </si>
  <si>
    <t xml:space="preserve">Потапов Анатолий </t>
  </si>
  <si>
    <t xml:space="preserve">Рамазанова Ирина </t>
  </si>
  <si>
    <t xml:space="preserve">Склярова Наталья </t>
  </si>
  <si>
    <t xml:space="preserve">Салий Евгений </t>
  </si>
  <si>
    <t xml:space="preserve">Романов Александр </t>
  </si>
  <si>
    <t xml:space="preserve">Филатова Капитолина </t>
  </si>
  <si>
    <t xml:space="preserve">Соловьев Андрей  </t>
  </si>
  <si>
    <t xml:space="preserve">Купцова Евгения </t>
  </si>
  <si>
    <t xml:space="preserve">Соколова Елена </t>
  </si>
  <si>
    <t xml:space="preserve">Григорьев Максим </t>
  </si>
  <si>
    <t xml:space="preserve">Андреева Наталья  </t>
  </si>
  <si>
    <t>Жудин Сергей</t>
  </si>
  <si>
    <t>Булкина Надежда</t>
  </si>
  <si>
    <t>Главный судья:</t>
  </si>
  <si>
    <t>Тюрин А.А.</t>
  </si>
  <si>
    <t>Артамонова А.Д.</t>
  </si>
  <si>
    <t>Пол</t>
  </si>
  <si>
    <t>Итоговый результат</t>
  </si>
  <si>
    <t>Индивидуальные заплывы среди мужчин</t>
  </si>
  <si>
    <t>50 м (вольный стиль)</t>
  </si>
  <si>
    <t>Начало: 12:20</t>
  </si>
  <si>
    <t>Год рождения</t>
  </si>
  <si>
    <t>Потапов Анатолий</t>
  </si>
  <si>
    <t>Орлов Владислав</t>
  </si>
  <si>
    <t>Салий Евгений</t>
  </si>
  <si>
    <t xml:space="preserve">Ляшко Денис </t>
  </si>
  <si>
    <t xml:space="preserve">Куликов Владимир </t>
  </si>
  <si>
    <t xml:space="preserve">Гайченков Михаил </t>
  </si>
  <si>
    <t xml:space="preserve">Ковалев Александр </t>
  </si>
  <si>
    <t>Сазонов Виталий</t>
  </si>
  <si>
    <t>Зыза Юрий</t>
  </si>
  <si>
    <t>Падиаров Игорь</t>
  </si>
  <si>
    <t>Романов Александр</t>
  </si>
  <si>
    <t xml:space="preserve">Соловьев Андрей </t>
  </si>
  <si>
    <t>Курмакаев Юнир</t>
  </si>
  <si>
    <t xml:space="preserve">Римский Данил </t>
  </si>
  <si>
    <t>Мунтнян Сергей</t>
  </si>
  <si>
    <t>ПРОТОКОЛ РЕЗУЛЬТАТОВ</t>
  </si>
  <si>
    <t>Индивидуальные заплывы среди женщин</t>
  </si>
  <si>
    <t>Начало: 12:40</t>
  </si>
  <si>
    <t>Арямова Татьяна</t>
  </si>
  <si>
    <t>Филатова Капитолина</t>
  </si>
  <si>
    <t>Рамазанова Ирина</t>
  </si>
  <si>
    <t>Пашедко Ольга</t>
  </si>
  <si>
    <t>Серова Елена</t>
  </si>
  <si>
    <t>Склярова Наталья</t>
  </si>
  <si>
    <t>Андреева Наталья</t>
  </si>
  <si>
    <t>Егорова Дарья</t>
  </si>
  <si>
    <t>Купцова Евгения</t>
  </si>
  <si>
    <t>Грошева Наталья</t>
  </si>
  <si>
    <t xml:space="preserve">Шевякова София </t>
  </si>
  <si>
    <t>Ковалев Александр</t>
  </si>
  <si>
    <t>Чистое время</t>
  </si>
  <si>
    <t>н.с</t>
  </si>
  <si>
    <t>н.с.</t>
  </si>
  <si>
    <t xml:space="preserve"> Кривенкин Иван</t>
  </si>
  <si>
    <t>Мунтян Сергей</t>
  </si>
  <si>
    <t>Соколова Наталья</t>
  </si>
  <si>
    <t>Исаченков Алексей</t>
  </si>
  <si>
    <t>Мартынова Алла</t>
  </si>
  <si>
    <t>Ивлев Дмитрий</t>
  </si>
  <si>
    <t>Лесничая Лариса</t>
  </si>
  <si>
    <t>Хушт Александр</t>
  </si>
  <si>
    <t>Соболевский Виктор</t>
  </si>
  <si>
    <t>Тихонова Татьяна</t>
  </si>
  <si>
    <t>Рассолова Вера</t>
  </si>
  <si>
    <t>Истомина Ирина</t>
  </si>
  <si>
    <t>Суханова Анна</t>
  </si>
  <si>
    <t>Стариков Александр</t>
  </si>
  <si>
    <t>Соротник Сергей</t>
  </si>
  <si>
    <t>ПРОТОКОЛ РЕЗУЛЬТАТОВ БАДМИНТОННЫХ ИГР</t>
  </si>
  <si>
    <t>2-0</t>
  </si>
  <si>
    <t>0-2</t>
  </si>
  <si>
    <t>2-1</t>
  </si>
  <si>
    <t>0-1</t>
  </si>
  <si>
    <t>0-3</t>
  </si>
  <si>
    <t>1-0</t>
  </si>
  <si>
    <t>1-2</t>
  </si>
  <si>
    <r>
      <rPr>
        <b/>
        <sz val="11"/>
        <color rgb="FF000000"/>
        <rFont val="Calibri"/>
        <family val="2"/>
        <charset val="204"/>
        <scheme val="minor"/>
      </rPr>
      <t>Дата проведения:</t>
    </r>
    <r>
      <rPr>
        <sz val="11"/>
        <color rgb="FF000000"/>
        <rFont val="Calibri"/>
        <family val="2"/>
        <charset val="204"/>
        <scheme val="minor"/>
      </rPr>
      <t xml:space="preserve"> 2 апреля 2022 года</t>
    </r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</si>
  <si>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Олимпийская деревня, 2, Спортивный зал № 2</t>
    </r>
  </si>
  <si>
    <r>
      <t xml:space="preserve">Начало игр: </t>
    </r>
    <r>
      <rPr>
        <sz val="11"/>
        <rFont val="Calibri"/>
        <family val="2"/>
        <charset val="204"/>
        <scheme val="minor"/>
      </rPr>
      <t>11:00</t>
    </r>
  </si>
  <si>
    <t>ПРОТОКОЛ РЕЗУЛЬТАТОВ ВОЛЕЙБОЛЬНЫХ ИГР</t>
  </si>
  <si>
    <r>
      <t xml:space="preserve">Начало игр: </t>
    </r>
    <r>
      <rPr>
        <sz val="11"/>
        <rFont val="Calibri"/>
        <family val="2"/>
        <charset val="204"/>
        <scheme val="minor"/>
      </rPr>
      <t>14:00</t>
    </r>
  </si>
  <si>
    <t>ФИО Участника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</si>
  <si>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Олимпийская деревня, 2; Тир</t>
    </r>
  </si>
  <si>
    <t>ИНДИВИДУАЛЬНЫЙ ПРОТОКОЛ РЕЗУЛЬТАТОВ 
СТРЕЛЬБЫ ИЗ ЭЛЕКТРОННОГО ОРУЖИЯ СРЕДИ ЖЕНЩИН</t>
  </si>
  <si>
    <t>Жук И.Е.</t>
  </si>
  <si>
    <t>ИНДИВИДУАЛЬНЫЙ ПРОТОКОЛ РЕЗУЛЬТАТОВ 
СТРЕЛЬБЫ ИЗ ЭЛЕКТРОННОГО ОРУЖИЯ СРЕДИ МУЖЧИН</t>
  </si>
  <si>
    <t>Соротник А.С.</t>
  </si>
  <si>
    <t>Общее количество</t>
  </si>
  <si>
    <t>№ п.п</t>
  </si>
  <si>
    <t xml:space="preserve">Романов Сергей </t>
  </si>
  <si>
    <t>Зыкина Светлана</t>
  </si>
  <si>
    <t>Шарафутдинова Кларахон</t>
  </si>
  <si>
    <t>Наумова Ирина</t>
  </si>
  <si>
    <t>Лоцманова Наталья</t>
  </si>
  <si>
    <t>Татаринова Светлана</t>
  </si>
  <si>
    <t>Бехметьева Галина</t>
  </si>
  <si>
    <t>Исакова  Жылдыз</t>
  </si>
  <si>
    <t>107 (в зачет)</t>
  </si>
  <si>
    <t>164,7 (в зачет)</t>
  </si>
  <si>
    <t>КОМАНДНЫЙ ПРОТОКОЛ РЕЗУЛЬТАТОВ СТРЕЛЬБЫ</t>
  </si>
  <si>
    <r>
      <rPr>
        <b/>
        <sz val="11"/>
        <color rgb="FF000000"/>
        <rFont val="Calibri"/>
        <family val="2"/>
        <charset val="204"/>
        <scheme val="minor"/>
      </rPr>
      <t>Дата проведения: 25 февраля и</t>
    </r>
    <r>
      <rPr>
        <sz val="11"/>
        <color rgb="FF000000"/>
        <rFont val="Calibri"/>
        <family val="2"/>
        <charset val="204"/>
        <scheme val="minor"/>
      </rPr>
      <t xml:space="preserve"> 2 апреля 2022 года</t>
    </r>
  </si>
  <si>
    <t>Всего очков за 2 этапа</t>
  </si>
  <si>
    <t>1 этап - Стрельба из лука</t>
  </si>
  <si>
    <t>2 этап - Стрельба из винтовки</t>
  </si>
  <si>
    <t>ПРОТОКОЛ РЕЗУЛЬТАТОВ МИНИ-ФУТБОЛЬНЫХ ИГР</t>
  </si>
  <si>
    <t>2-3</t>
  </si>
  <si>
    <t>3-0</t>
  </si>
  <si>
    <t>3-2</t>
  </si>
  <si>
    <t>3-3</t>
  </si>
  <si>
    <t>МК3</t>
  </si>
  <si>
    <t>МК4</t>
  </si>
  <si>
    <r>
      <t>Дата проведения 1 этапа:</t>
    </r>
    <r>
      <rPr>
        <sz val="11"/>
        <color rgb="FF000000"/>
        <rFont val="Calibri"/>
        <family val="2"/>
        <charset val="204"/>
        <scheme val="minor"/>
      </rPr>
      <t xml:space="preserve"> 25 ферваля</t>
    </r>
  </si>
  <si>
    <r>
      <t>Дата проведения 2 этапа:</t>
    </r>
    <r>
      <rPr>
        <sz val="11"/>
        <color rgb="FF000000"/>
        <rFont val="Calibri"/>
        <family val="2"/>
        <charset val="204"/>
        <scheme val="minor"/>
      </rPr>
      <t xml:space="preserve"> 2 апреля</t>
    </r>
  </si>
  <si>
    <r>
      <t>Место проведения 1 этапа:</t>
    </r>
    <r>
      <rPr>
        <sz val="11"/>
        <rFont val="Calibri"/>
        <family val="2"/>
        <charset val="204"/>
        <scheme val="minor"/>
      </rPr>
      <t xml:space="preserve"> Мичуринский проспект, Олимпийская деревня, 2</t>
    </r>
  </si>
  <si>
    <r>
      <t>Место проведения 1 этапа:</t>
    </r>
    <r>
      <rPr>
        <sz val="11"/>
        <rFont val="Calibri"/>
        <family val="2"/>
        <charset val="204"/>
        <scheme val="minor"/>
      </rPr>
      <t xml:space="preserve"> Пос. Восточный</t>
    </r>
  </si>
  <si>
    <t>ОБЩЕКОМАНДНЫЙ ИТОГОВЫЙ ПРОТОКОЛ</t>
  </si>
  <si>
    <t>Артамонова И.А</t>
  </si>
  <si>
    <t xml:space="preserve"> ПРОТОКОЛ РЕЗУЛЬТАТОВ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</si>
  <si>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Олимпийская деревня, 2, Бассейн</t>
    </r>
  </si>
  <si>
    <r>
      <t xml:space="preserve">Начало: </t>
    </r>
    <r>
      <rPr>
        <sz val="11"/>
        <rFont val="Calibri"/>
        <family val="2"/>
        <charset val="204"/>
        <scheme val="minor"/>
      </rPr>
      <t>12:00</t>
    </r>
  </si>
  <si>
    <t>ПРОТОКОЛ РЕЗУЛЬТАТОВ КОМБИНИРОВАННОЙ ЭСТАФЕТЫ ПО ПЛАВАНИЮ</t>
  </si>
  <si>
    <t>№ п.п.</t>
  </si>
  <si>
    <t>Фамилия имя</t>
  </si>
  <si>
    <t>Коллектив</t>
  </si>
  <si>
    <t>круг 1</t>
  </si>
  <si>
    <t>Результат</t>
  </si>
  <si>
    <t>+00:08,3</t>
  </si>
  <si>
    <t>+00:16,9</t>
  </si>
  <si>
    <t>ГБПОУ ДЗМ МК6</t>
  </si>
  <si>
    <t>+00:20,2</t>
  </si>
  <si>
    <t>ГБПОУ ДЗМ МК №1</t>
  </si>
  <si>
    <t>+00:48,1</t>
  </si>
  <si>
    <t>ГБПОУ ДЗМ Свято-Димитриевское УСМ</t>
  </si>
  <si>
    <t>+02:35,0</t>
  </si>
  <si>
    <t>ГБПОУ ДЗМ МК 7</t>
  </si>
  <si>
    <t>+02:44,8</t>
  </si>
  <si>
    <t>+02:56,9</t>
  </si>
  <si>
    <r>
      <t xml:space="preserve"> МЕСТО ПРОВЕДЕНИЯ:</t>
    </r>
    <r>
      <rPr>
        <b/>
        <sz val="13"/>
        <rFont val="Calibri"/>
        <family val="2"/>
        <charset val="204"/>
      </rPr>
      <t xml:space="preserve"> </t>
    </r>
    <r>
      <rPr>
        <sz val="13"/>
        <rFont val="Calibri"/>
        <family val="2"/>
        <charset val="204"/>
      </rPr>
      <t>п. Восточный</t>
    </r>
  </si>
  <si>
    <r>
      <t xml:space="preserve">НАЧАЛО СОРЕВНОВАНИЙ: </t>
    </r>
    <r>
      <rPr>
        <sz val="13"/>
        <rFont val="Calibri"/>
        <family val="2"/>
        <charset val="204"/>
        <scheme val="minor"/>
      </rPr>
      <t>11ч 30м</t>
    </r>
    <r>
      <rPr>
        <sz val="13"/>
        <color theme="0"/>
        <rFont val="Calibri"/>
        <family val="2"/>
        <charset val="204"/>
        <scheme val="minor"/>
      </rPr>
      <t>_</t>
    </r>
  </si>
  <si>
    <r>
      <t xml:space="preserve"> ДАТА ПРОВЕДЕНИЯ:</t>
    </r>
    <r>
      <rPr>
        <b/>
        <sz val="13"/>
        <rFont val="Calibri"/>
        <family val="2"/>
        <charset val="204"/>
      </rPr>
      <t xml:space="preserve"> </t>
    </r>
    <r>
      <rPr>
        <sz val="13"/>
        <rFont val="Calibri"/>
        <family val="2"/>
        <charset val="204"/>
      </rPr>
      <t>25 февраля 2022 года</t>
    </r>
  </si>
  <si>
    <r>
      <t xml:space="preserve">ОКОНЧАНИЕ СОРЕВНОВАНИЙ: </t>
    </r>
    <r>
      <rPr>
        <sz val="13"/>
        <rFont val="Calibri"/>
        <family val="2"/>
        <charset val="204"/>
        <scheme val="minor"/>
      </rPr>
      <t>11ч 50м</t>
    </r>
    <r>
      <rPr>
        <sz val="13"/>
        <color theme="0"/>
        <rFont val="Calibri"/>
        <family val="2"/>
        <charset val="204"/>
        <scheme val="minor"/>
      </rPr>
      <t>_</t>
    </r>
  </si>
  <si>
    <t>+00:12,5</t>
  </si>
  <si>
    <t>+00:13,9</t>
  </si>
  <si>
    <t>+00:19,2</t>
  </si>
  <si>
    <t>+01:33,1</t>
  </si>
  <si>
    <t>+02:22,6</t>
  </si>
  <si>
    <t>+03:53,7</t>
  </si>
  <si>
    <t>ИТОГОВЫЙ ПРОТОКОЛ</t>
  </si>
  <si>
    <r>
      <t xml:space="preserve"> МЕСТО ПРОВЕДЕНИЯ:</t>
    </r>
    <r>
      <rPr>
        <b/>
        <sz val="12"/>
        <rFont val="Calibri"/>
        <family val="2"/>
        <charset val="204"/>
      </rPr>
      <t xml:space="preserve"> </t>
    </r>
    <r>
      <rPr>
        <sz val="12"/>
        <rFont val="Calibri"/>
        <family val="2"/>
        <charset val="204"/>
      </rPr>
      <t>п. Восточный</t>
    </r>
  </si>
  <si>
    <r>
      <t xml:space="preserve">НАЧАЛО СОРЕВНОВАНИЙ: </t>
    </r>
    <r>
      <rPr>
        <sz val="12"/>
        <rFont val="Calibri"/>
        <family val="2"/>
        <charset val="204"/>
        <scheme val="minor"/>
      </rPr>
      <t>11ч 00м</t>
    </r>
    <r>
      <rPr>
        <sz val="12"/>
        <color theme="0"/>
        <rFont val="Calibri"/>
        <family val="2"/>
        <charset val="204"/>
        <scheme val="minor"/>
      </rPr>
      <t>_</t>
    </r>
  </si>
  <si>
    <r>
      <t xml:space="preserve"> ДАТА ПРОВЕДЕНИЯ:</t>
    </r>
    <r>
      <rPr>
        <b/>
        <sz val="12"/>
        <rFont val="Calibri"/>
        <family val="2"/>
        <charset val="204"/>
      </rPr>
      <t xml:space="preserve"> </t>
    </r>
    <r>
      <rPr>
        <sz val="12"/>
        <rFont val="Calibri"/>
        <family val="2"/>
        <charset val="204"/>
      </rPr>
      <t xml:space="preserve"> 25 февраля 2022 года</t>
    </r>
  </si>
  <si>
    <r>
      <t xml:space="preserve">ОКОНЧАНИЕ СОРЕВНОВАНИЙ: </t>
    </r>
    <r>
      <rPr>
        <sz val="12"/>
        <rFont val="Calibri"/>
        <family val="2"/>
        <charset val="204"/>
        <scheme val="minor"/>
      </rPr>
      <t>11ч 50м</t>
    </r>
    <r>
      <rPr>
        <sz val="12"/>
        <color theme="0"/>
        <rFont val="Calibri"/>
        <family val="2"/>
        <charset val="204"/>
        <scheme val="minor"/>
      </rPr>
      <t>_</t>
    </r>
  </si>
  <si>
    <t>ГБПОУ ДЗМ МК 1</t>
  </si>
  <si>
    <t>ГБПОУ ДЗМ МК 6</t>
  </si>
  <si>
    <t>Место после 1 круга</t>
  </si>
  <si>
    <t>Женщины - Индивидуальный забег</t>
  </si>
  <si>
    <t>Мужчины - Индивидуальный забег</t>
  </si>
  <si>
    <t>Артамонова И.А.</t>
  </si>
  <si>
    <r>
      <rPr>
        <b/>
        <sz val="11"/>
        <color rgb="FF000000"/>
        <rFont val="Calibri"/>
        <family val="2"/>
        <charset val="204"/>
        <scheme val="minor"/>
      </rPr>
      <t xml:space="preserve">Дата проведения: </t>
    </r>
    <r>
      <rPr>
        <sz val="11"/>
        <color rgb="FF000000"/>
        <rFont val="Calibri"/>
        <family val="2"/>
        <charset val="204"/>
        <scheme val="minor"/>
      </rPr>
      <t>25 февраля и 2 апреля 2022 года</t>
    </r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</si>
  <si>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пос. Восточный</t>
    </r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</si>
  <si>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пос. Восточный и Олимпийская деревня,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</si>
</sst>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h:mm:ss.0"/>
    <numFmt numFmtId="165" formatCode="\+mm:ss.0"/>
    <numFmt numFmtId="166" formatCode="yyyy"/>
    <numFmt numFmtId="167" formatCode="m:ss.0"/>
    <numFmt numFmtId="168" formatCode="m:ss.00"/>
    <numFmt numFmtId="169" formatCode="0.0"/>
    <numFmt numFmtId="170" formatCode="[$-F400]h:mm:ss\ AM/PM"/>
  </numFmts>
  <fonts count="6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  "/>
      <charset val="204"/>
    </font>
    <font>
      <b/>
      <sz val="13"/>
      <name val="Calibri  "/>
      <charset val="204"/>
    </font>
    <font>
      <b/>
      <sz val="10"/>
      <name val="Calibri  "/>
      <charset val="204"/>
    </font>
    <font>
      <b/>
      <sz val="13"/>
      <color indexed="8"/>
      <name val="Calibri"/>
      <family val="2"/>
      <charset val="204"/>
    </font>
    <font>
      <b/>
      <i/>
      <u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i/>
      <u/>
      <sz val="13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name val="Arial Cyr"/>
      <charset val="204"/>
    </font>
    <font>
      <b/>
      <sz val="10"/>
      <color indexed="8"/>
      <name val="Calibri"/>
      <family val="2"/>
      <charset val="204"/>
    </font>
    <font>
      <b/>
      <sz val="11"/>
      <color theme="1"/>
      <name val="Calibri  "/>
      <charset val="204"/>
    </font>
    <font>
      <b/>
      <sz val="12"/>
      <color theme="1"/>
      <name val="Calibri  "/>
      <charset val="204"/>
    </font>
    <font>
      <sz val="12"/>
      <color theme="1"/>
      <name val="Calibri  "/>
      <charset val="204"/>
    </font>
    <font>
      <sz val="14"/>
      <color theme="1"/>
      <name val="Calibri  "/>
      <charset val="204"/>
    </font>
    <font>
      <b/>
      <sz val="10"/>
      <color theme="1"/>
      <name val="Calibri  "/>
      <charset val="204"/>
    </font>
    <font>
      <sz val="10"/>
      <color theme="1"/>
      <name val="Calibri  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Calibri  "/>
      <charset val="204"/>
    </font>
    <font>
      <sz val="10"/>
      <name val="Arial"/>
      <family val="2"/>
      <charset val="204"/>
    </font>
    <font>
      <b/>
      <sz val="22"/>
      <color theme="1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b/>
      <sz val="16"/>
      <color indexed="8"/>
      <name val="Calibri"/>
      <family val="2"/>
      <charset val="204"/>
      <scheme val="minor"/>
    </font>
    <font>
      <sz val="16"/>
      <color indexed="8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b/>
      <sz val="13"/>
      <name val="Calibri"/>
      <family val="2"/>
      <charset val="204"/>
    </font>
    <font>
      <sz val="13"/>
      <name val="Calibri"/>
      <family val="2"/>
      <charset val="204"/>
    </font>
    <font>
      <sz val="13"/>
      <name val="Calibri"/>
      <family val="2"/>
      <charset val="204"/>
      <scheme val="minor"/>
    </font>
    <font>
      <sz val="13"/>
      <color theme="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name val="Calibri"/>
      <family val="2"/>
      <charset val="204"/>
    </font>
    <font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5252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2" fillId="0" borderId="0"/>
  </cellStyleXfs>
  <cellXfs count="329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/>
    <xf numFmtId="0" fontId="0" fillId="0" borderId="0" xfId="0" applyNumberFormat="1" applyFont="1" applyFill="1" applyBorder="1"/>
    <xf numFmtId="0" fontId="3" fillId="0" borderId="0" xfId="0" applyNumberFormat="1" applyFont="1" applyFill="1" applyBorder="1"/>
    <xf numFmtId="0" fontId="4" fillId="0" borderId="0" xfId="0" applyNumberFormat="1" applyFont="1" applyFill="1" applyBorder="1"/>
    <xf numFmtId="0" fontId="5" fillId="0" borderId="0" xfId="0" applyFont="1" applyAlignment="1">
      <alignment horizontal="center" vertical="center"/>
    </xf>
    <xf numFmtId="0" fontId="0" fillId="0" borderId="0" xfId="0" applyNumberFormat="1"/>
    <xf numFmtId="0" fontId="11" fillId="0" borderId="23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47" fontId="8" fillId="0" borderId="24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5" fontId="10" fillId="0" borderId="26" xfId="0" applyNumberFormat="1" applyFont="1" applyBorder="1" applyAlignment="1">
      <alignment horizontal="right" vertical="center"/>
    </xf>
    <xf numFmtId="0" fontId="14" fillId="0" borderId="22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center" vertical="center" wrapText="1"/>
    </xf>
    <xf numFmtId="47" fontId="16" fillId="0" borderId="12" xfId="0" applyNumberFormat="1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 vertical="center"/>
    </xf>
    <xf numFmtId="165" fontId="16" fillId="0" borderId="25" xfId="0" applyNumberFormat="1" applyFont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center"/>
    </xf>
    <xf numFmtId="0" fontId="16" fillId="0" borderId="12" xfId="0" applyFont="1" applyBorder="1" applyAlignment="1">
      <alignment vertical="center"/>
    </xf>
    <xf numFmtId="166" fontId="16" fillId="0" borderId="12" xfId="0" applyNumberFormat="1" applyFont="1" applyBorder="1" applyAlignment="1">
      <alignment horizontal="center" vertical="center"/>
    </xf>
    <xf numFmtId="165" fontId="16" fillId="0" borderId="12" xfId="0" applyNumberFormat="1" applyFont="1" applyBorder="1" applyAlignment="1">
      <alignment horizontal="center" vertical="center"/>
    </xf>
    <xf numFmtId="49" fontId="18" fillId="5" borderId="17" xfId="0" applyNumberFormat="1" applyFont="1" applyFill="1" applyBorder="1" applyAlignment="1">
      <alignment horizontal="center" vertical="center" wrapText="1"/>
    </xf>
    <xf numFmtId="0" fontId="18" fillId="5" borderId="17" xfId="0" applyFont="1" applyFill="1" applyBorder="1" applyAlignment="1">
      <alignment horizontal="center" vertical="center" wrapText="1"/>
    </xf>
    <xf numFmtId="166" fontId="18" fillId="5" borderId="17" xfId="0" applyNumberFormat="1" applyFont="1" applyFill="1" applyBorder="1" applyAlignment="1">
      <alignment horizontal="center" vertical="center" wrapText="1"/>
    </xf>
    <xf numFmtId="47" fontId="18" fillId="5" borderId="1" xfId="0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165" fontId="18" fillId="5" borderId="1" xfId="0" applyNumberFormat="1" applyFont="1" applyFill="1" applyBorder="1" applyAlignment="1">
      <alignment horizontal="center" vertical="center" wrapText="1"/>
    </xf>
    <xf numFmtId="49" fontId="19" fillId="0" borderId="27" xfId="0" applyNumberFormat="1" applyFont="1" applyBorder="1" applyAlignment="1">
      <alignment horizontal="center" vertical="center"/>
    </xf>
    <xf numFmtId="0" fontId="19" fillId="0" borderId="27" xfId="0" applyFont="1" applyFill="1" applyBorder="1" applyAlignment="1">
      <alignment vertical="center"/>
    </xf>
    <xf numFmtId="0" fontId="19" fillId="0" borderId="27" xfId="0" applyNumberFormat="1" applyFont="1" applyFill="1" applyBorder="1" applyAlignment="1">
      <alignment horizontal="center" vertical="center"/>
    </xf>
    <xf numFmtId="47" fontId="19" fillId="0" borderId="27" xfId="0" applyNumberFormat="1" applyFont="1" applyFill="1" applyBorder="1" applyAlignment="1">
      <alignment horizontal="center" vertical="center"/>
    </xf>
    <xf numFmtId="165" fontId="19" fillId="0" borderId="27" xfId="0" applyNumberFormat="1" applyFont="1" applyFill="1" applyBorder="1" applyAlignment="1">
      <alignment horizontal="center" vertical="center"/>
    </xf>
    <xf numFmtId="0" fontId="10" fillId="6" borderId="1" xfId="0" applyNumberFormat="1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vertical="center"/>
    </xf>
    <xf numFmtId="0" fontId="10" fillId="6" borderId="27" xfId="0" applyNumberFormat="1" applyFont="1" applyFill="1" applyBorder="1" applyAlignment="1">
      <alignment vertical="center"/>
    </xf>
    <xf numFmtId="47" fontId="10" fillId="6" borderId="27" xfId="0" applyNumberFormat="1" applyFont="1" applyFill="1" applyBorder="1" applyAlignment="1">
      <alignment horizontal="center" vertical="center"/>
    </xf>
    <xf numFmtId="0" fontId="10" fillId="6" borderId="27" xfId="0" applyNumberFormat="1" applyFont="1" applyFill="1" applyBorder="1" applyAlignment="1">
      <alignment horizontal="center" vertical="center"/>
    </xf>
    <xf numFmtId="165" fontId="10" fillId="6" borderId="21" xfId="0" applyNumberFormat="1" applyFont="1" applyFill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16" fillId="0" borderId="1" xfId="0" applyNumberFormat="1" applyFont="1" applyFill="1" applyBorder="1" applyAlignment="1">
      <alignment horizontal="center" vertical="center"/>
    </xf>
    <xf numFmtId="47" fontId="16" fillId="0" borderId="1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166" fontId="19" fillId="0" borderId="27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166" fontId="10" fillId="6" borderId="27" xfId="0" applyNumberFormat="1" applyFont="1" applyFill="1" applyBorder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166" fontId="19" fillId="0" borderId="0" xfId="0" applyNumberFormat="1" applyFont="1" applyAlignment="1">
      <alignment horizontal="center" vertical="center"/>
    </xf>
    <xf numFmtId="47" fontId="19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165" fontId="19" fillId="0" borderId="0" xfId="0" applyNumberFormat="1" applyFont="1" applyAlignment="1">
      <alignment horizontal="center" vertical="center"/>
    </xf>
    <xf numFmtId="0" fontId="10" fillId="6" borderId="20" xfId="0" applyNumberFormat="1" applyFont="1" applyFill="1" applyBorder="1" applyAlignment="1">
      <alignment vertical="center"/>
    </xf>
    <xf numFmtId="0" fontId="22" fillId="0" borderId="0" xfId="0" applyFont="1"/>
    <xf numFmtId="0" fontId="23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4" fillId="0" borderId="15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28" fillId="0" borderId="1" xfId="0" applyFont="1" applyFill="1" applyBorder="1"/>
    <xf numFmtId="0" fontId="0" fillId="0" borderId="1" xfId="0" applyFon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/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20" fontId="0" fillId="0" borderId="1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47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164" fontId="31" fillId="0" borderId="1" xfId="0" applyNumberFormat="1" applyFont="1" applyFill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47" fontId="32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7" fontId="2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8" fontId="2" fillId="0" borderId="0" xfId="0" applyNumberFormat="1" applyFont="1" applyFill="1" applyBorder="1" applyAlignment="1">
      <alignment vertical="center"/>
    </xf>
    <xf numFmtId="0" fontId="33" fillId="0" borderId="5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5" fillId="0" borderId="0" xfId="0" applyFont="1" applyBorder="1"/>
    <xf numFmtId="0" fontId="35" fillId="0" borderId="0" xfId="0" applyFont="1" applyFill="1" applyBorder="1"/>
    <xf numFmtId="0" fontId="35" fillId="0" borderId="0" xfId="0" applyFont="1"/>
    <xf numFmtId="0" fontId="25" fillId="0" borderId="0" xfId="0" applyFont="1" applyBorder="1" applyAlignment="1">
      <alignment horizontal="center" wrapText="1"/>
    </xf>
    <xf numFmtId="0" fontId="22" fillId="2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8" borderId="2" xfId="0" applyFont="1" applyFill="1" applyBorder="1" applyAlignment="1">
      <alignment horizontal="center" vertical="center"/>
    </xf>
    <xf numFmtId="0" fontId="33" fillId="8" borderId="3" xfId="0" applyFont="1" applyFill="1" applyBorder="1" applyAlignment="1">
      <alignment horizontal="center" vertical="center"/>
    </xf>
    <xf numFmtId="0" fontId="25" fillId="0" borderId="0" xfId="0" applyFont="1" applyBorder="1" applyAlignment="1">
      <alignment wrapText="1"/>
    </xf>
    <xf numFmtId="0" fontId="11" fillId="0" borderId="0" xfId="0" applyFont="1" applyFill="1" applyBorder="1" applyAlignment="1">
      <alignment vertical="center"/>
    </xf>
    <xf numFmtId="0" fontId="0" fillId="0" borderId="0" xfId="0" applyBorder="1"/>
    <xf numFmtId="0" fontId="33" fillId="0" borderId="0" xfId="0" applyFont="1" applyBorder="1" applyAlignment="1">
      <alignment horizontal="center"/>
    </xf>
    <xf numFmtId="0" fontId="25" fillId="0" borderId="24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25" xfId="0" applyFont="1" applyBorder="1" applyAlignment="1">
      <alignment horizontal="center" wrapText="1"/>
    </xf>
    <xf numFmtId="0" fontId="11" fillId="0" borderId="26" xfId="0" applyFont="1" applyFill="1" applyBorder="1" applyAlignment="1">
      <alignment vertical="center"/>
    </xf>
    <xf numFmtId="0" fontId="33" fillId="0" borderId="0" xfId="0" applyFont="1" applyBorder="1" applyAlignment="1"/>
    <xf numFmtId="0" fontId="36" fillId="0" borderId="0" xfId="0" applyFont="1"/>
    <xf numFmtId="0" fontId="36" fillId="0" borderId="0" xfId="0" applyNumberFormat="1" applyFont="1"/>
    <xf numFmtId="0" fontId="0" fillId="0" borderId="0" xfId="0" applyFont="1"/>
    <xf numFmtId="0" fontId="2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1" fillId="0" borderId="24" xfId="0" applyFont="1" applyFill="1" applyBorder="1" applyAlignment="1">
      <alignment horizontal="right" vertical="center"/>
    </xf>
    <xf numFmtId="0" fontId="11" fillId="0" borderId="26" xfId="0" applyFont="1" applyFill="1" applyBorder="1" applyAlignment="1">
      <alignment horizontal="right" vertical="center"/>
    </xf>
    <xf numFmtId="0" fontId="6" fillId="8" borderId="1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left" vertical="center"/>
    </xf>
    <xf numFmtId="0" fontId="6" fillId="8" borderId="1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69" fontId="21" fillId="0" borderId="1" xfId="0" applyNumberFormat="1" applyFont="1" applyBorder="1" applyAlignment="1">
      <alignment horizontal="center" vertical="center"/>
    </xf>
    <xf numFmtId="169" fontId="6" fillId="0" borderId="1" xfId="0" applyNumberFormat="1" applyFont="1" applyBorder="1" applyAlignment="1">
      <alignment horizontal="center" vertical="center"/>
    </xf>
    <xf numFmtId="0" fontId="37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/>
    </xf>
    <xf numFmtId="0" fontId="33" fillId="0" borderId="0" xfId="0" applyFont="1" applyBorder="1" applyAlignment="1">
      <alignment wrapText="1"/>
    </xf>
    <xf numFmtId="0" fontId="0" fillId="0" borderId="24" xfId="0" applyBorder="1"/>
    <xf numFmtId="0" fontId="0" fillId="0" borderId="12" xfId="0" applyBorder="1"/>
    <xf numFmtId="0" fontId="0" fillId="0" borderId="25" xfId="0" applyBorder="1"/>
    <xf numFmtId="0" fontId="11" fillId="0" borderId="24" xfId="0" applyFont="1" applyFill="1" applyBorder="1" applyAlignment="1">
      <alignment horizontal="right" vertical="center" wrapText="1"/>
    </xf>
    <xf numFmtId="0" fontId="11" fillId="0" borderId="24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37" fillId="8" borderId="1" xfId="0" applyNumberFormat="1" applyFont="1" applyFill="1" applyBorder="1" applyAlignment="1">
      <alignment horizontal="center" vertical="center" wrapText="1"/>
    </xf>
    <xf numFmtId="0" fontId="37" fillId="8" borderId="1" xfId="0" applyFont="1" applyFill="1" applyBorder="1" applyAlignment="1">
      <alignment horizontal="center" vertical="center" wrapText="1"/>
    </xf>
    <xf numFmtId="0" fontId="37" fillId="8" borderId="1" xfId="0" applyFont="1" applyFill="1" applyBorder="1" applyAlignment="1">
      <alignment horizontal="center" vertical="center"/>
    </xf>
    <xf numFmtId="169" fontId="7" fillId="0" borderId="1" xfId="0" applyNumberFormat="1" applyFont="1" applyBorder="1" applyAlignment="1">
      <alignment horizontal="center" vertical="center" wrapText="1"/>
    </xf>
    <xf numFmtId="169" fontId="39" fillId="0" borderId="1" xfId="0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top"/>
    </xf>
    <xf numFmtId="20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69" fontId="39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vertical="center"/>
    </xf>
    <xf numFmtId="0" fontId="15" fillId="0" borderId="25" xfId="0" applyFont="1" applyFill="1" applyBorder="1" applyAlignment="1">
      <alignment horizontal="right" vertical="center"/>
    </xf>
    <xf numFmtId="0" fontId="24" fillId="8" borderId="13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7" fillId="8" borderId="1" xfId="0" applyNumberFormat="1" applyFont="1" applyFill="1" applyBorder="1" applyAlignment="1">
      <alignment horizontal="center" vertical="center"/>
    </xf>
    <xf numFmtId="0" fontId="40" fillId="0" borderId="0" xfId="0" applyFont="1"/>
    <xf numFmtId="0" fontId="41" fillId="0" borderId="1" xfId="0" applyFont="1" applyBorder="1" applyAlignment="1">
      <alignment horizontal="center" vertical="center"/>
    </xf>
    <xf numFmtId="0" fontId="41" fillId="4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1" xfId="0" applyFont="1" applyFill="1" applyBorder="1" applyAlignment="1">
      <alignment vertical="center"/>
    </xf>
    <xf numFmtId="0" fontId="33" fillId="8" borderId="4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27" fillId="8" borderId="1" xfId="0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center" vertical="center"/>
    </xf>
    <xf numFmtId="0" fontId="23" fillId="8" borderId="16" xfId="0" applyFont="1" applyFill="1" applyBorder="1" applyAlignment="1">
      <alignment horizontal="center" vertical="center" wrapText="1"/>
    </xf>
    <xf numFmtId="0" fontId="23" fillId="7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9" fillId="0" borderId="0" xfId="1" applyFont="1" applyAlignment="1">
      <alignment vertical="center"/>
    </xf>
    <xf numFmtId="0" fontId="44" fillId="0" borderId="0" xfId="1" applyFont="1" applyAlignment="1">
      <alignment horizontal="left" vertical="center"/>
    </xf>
    <xf numFmtId="0" fontId="45" fillId="0" borderId="0" xfId="1" applyFont="1" applyAlignment="1">
      <alignment horizontal="left" vertical="center"/>
    </xf>
    <xf numFmtId="0" fontId="46" fillId="0" borderId="0" xfId="1" applyFont="1" applyAlignment="1">
      <alignment horizontal="left" vertical="center"/>
    </xf>
    <xf numFmtId="0" fontId="19" fillId="0" borderId="0" xfId="1" applyFont="1" applyAlignment="1">
      <alignment horizontal="center" vertical="center"/>
    </xf>
    <xf numFmtId="0" fontId="20" fillId="0" borderId="0" xfId="1" applyFont="1" applyAlignment="1">
      <alignment horizontal="left" vertical="center"/>
    </xf>
    <xf numFmtId="47" fontId="20" fillId="0" borderId="0" xfId="1" applyNumberFormat="1" applyFont="1" applyAlignment="1">
      <alignment horizontal="center" vertical="center"/>
    </xf>
    <xf numFmtId="0" fontId="49" fillId="0" borderId="0" xfId="1" applyFont="1" applyAlignment="1">
      <alignment horizontal="left" indent="1"/>
    </xf>
    <xf numFmtId="0" fontId="42" fillId="0" borderId="0" xfId="1" applyAlignment="1">
      <alignment horizontal="left" indent="1"/>
    </xf>
    <xf numFmtId="47" fontId="42" fillId="0" borderId="0" xfId="1" applyNumberFormat="1" applyAlignment="1">
      <alignment horizontal="left" indent="1"/>
    </xf>
    <xf numFmtId="0" fontId="46" fillId="0" borderId="0" xfId="1" applyFont="1" applyAlignment="1">
      <alignment vertical="center"/>
    </xf>
    <xf numFmtId="0" fontId="50" fillId="0" borderId="0" xfId="1" applyFont="1" applyAlignment="1">
      <alignment horizontal="center" vertical="center"/>
    </xf>
    <xf numFmtId="0" fontId="51" fillId="0" borderId="0" xfId="1" applyFont="1" applyAlignment="1">
      <alignment horizontal="center" vertical="center"/>
    </xf>
    <xf numFmtId="0" fontId="50" fillId="0" borderId="0" xfId="1" applyFont="1" applyAlignment="1">
      <alignment vertical="center"/>
    </xf>
    <xf numFmtId="0" fontId="51" fillId="0" borderId="0" xfId="1" applyFont="1" applyAlignment="1">
      <alignment vertical="center" wrapText="1"/>
    </xf>
    <xf numFmtId="47" fontId="50" fillId="0" borderId="0" xfId="1" applyNumberFormat="1" applyFont="1" applyAlignment="1">
      <alignment horizontal="center" vertical="center" wrapText="1"/>
    </xf>
    <xf numFmtId="47" fontId="46" fillId="0" borderId="0" xfId="1" applyNumberFormat="1" applyFont="1" applyAlignment="1">
      <alignment horizontal="center" vertical="center"/>
    </xf>
    <xf numFmtId="170" fontId="13" fillId="0" borderId="0" xfId="1" applyNumberFormat="1" applyFont="1" applyAlignment="1">
      <alignment horizontal="left" vertical="center"/>
    </xf>
    <xf numFmtId="47" fontId="19" fillId="0" borderId="0" xfId="1" applyNumberFormat="1" applyFont="1" applyAlignment="1">
      <alignment horizontal="center" vertical="center"/>
    </xf>
    <xf numFmtId="170" fontId="13" fillId="0" borderId="0" xfId="1" applyNumberFormat="1" applyFont="1" applyAlignment="1">
      <alignment vertical="center"/>
    </xf>
    <xf numFmtId="0" fontId="52" fillId="0" borderId="23" xfId="1" applyFont="1" applyBorder="1" applyAlignment="1">
      <alignment horizontal="left" vertical="center"/>
    </xf>
    <xf numFmtId="0" fontId="55" fillId="0" borderId="23" xfId="1" applyFont="1" applyBorder="1" applyAlignment="1">
      <alignment horizontal="left" vertical="center"/>
    </xf>
    <xf numFmtId="0" fontId="55" fillId="0" borderId="24" xfId="1" applyFont="1" applyBorder="1" applyAlignment="1">
      <alignment horizontal="left" vertical="center"/>
    </xf>
    <xf numFmtId="0" fontId="55" fillId="0" borderId="24" xfId="1" applyFont="1" applyBorder="1" applyAlignment="1">
      <alignment horizontal="center" vertical="center"/>
    </xf>
    <xf numFmtId="47" fontId="52" fillId="0" borderId="24" xfId="1" applyNumberFormat="1" applyFont="1" applyBorder="1" applyAlignment="1">
      <alignment horizontal="center" vertical="center"/>
    </xf>
    <xf numFmtId="47" fontId="52" fillId="0" borderId="26" xfId="1" applyNumberFormat="1" applyFont="1" applyBorder="1" applyAlignment="1">
      <alignment horizontal="right" vertical="center"/>
    </xf>
    <xf numFmtId="0" fontId="52" fillId="0" borderId="22" xfId="1" applyFont="1" applyBorder="1" applyAlignment="1">
      <alignment horizontal="left" vertical="center"/>
    </xf>
    <xf numFmtId="0" fontId="55" fillId="0" borderId="22" xfId="1" applyFont="1" applyBorder="1" applyAlignment="1">
      <alignment horizontal="left" vertical="center"/>
    </xf>
    <xf numFmtId="0" fontId="55" fillId="0" borderId="12" xfId="1" applyFont="1" applyBorder="1" applyAlignment="1">
      <alignment horizontal="left" vertical="center"/>
    </xf>
    <xf numFmtId="0" fontId="55" fillId="0" borderId="12" xfId="1" applyFont="1" applyBorder="1" applyAlignment="1">
      <alignment horizontal="center" vertical="center"/>
    </xf>
    <xf numFmtId="0" fontId="52" fillId="0" borderId="12" xfId="1" applyFont="1" applyBorder="1" applyAlignment="1">
      <alignment horizontal="left" vertical="center"/>
    </xf>
    <xf numFmtId="47" fontId="52" fillId="0" borderId="12" xfId="1" applyNumberFormat="1" applyFont="1" applyBorder="1" applyAlignment="1">
      <alignment horizontal="center" vertical="center"/>
    </xf>
    <xf numFmtId="47" fontId="52" fillId="0" borderId="25" xfId="1" applyNumberFormat="1" applyFont="1" applyBorder="1" applyAlignment="1">
      <alignment horizontal="right" vertical="center"/>
    </xf>
    <xf numFmtId="0" fontId="44" fillId="0" borderId="0" xfId="1" applyFont="1" applyAlignment="1">
      <alignment horizontal="center" vertical="center"/>
    </xf>
    <xf numFmtId="0" fontId="45" fillId="0" borderId="0" xfId="1" applyFont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43" fillId="0" borderId="24" xfId="1" applyFont="1" applyBorder="1" applyAlignment="1">
      <alignment vertical="center"/>
    </xf>
    <xf numFmtId="0" fontId="10" fillId="0" borderId="23" xfId="1" applyFont="1" applyBorder="1" applyAlignment="1">
      <alignment horizontal="left" vertical="center"/>
    </xf>
    <xf numFmtId="0" fontId="13" fillId="0" borderId="23" xfId="1" applyFont="1" applyBorder="1" applyAlignment="1">
      <alignment horizontal="left" vertical="center"/>
    </xf>
    <xf numFmtId="0" fontId="13" fillId="0" borderId="24" xfId="1" applyFont="1" applyBorder="1" applyAlignment="1">
      <alignment horizontal="left" vertical="center"/>
    </xf>
    <xf numFmtId="0" fontId="13" fillId="0" borderId="24" xfId="1" applyFont="1" applyBorder="1" applyAlignment="1">
      <alignment horizontal="center" vertical="center"/>
    </xf>
    <xf numFmtId="47" fontId="10" fillId="0" borderId="24" xfId="1" applyNumberFormat="1" applyFont="1" applyBorder="1" applyAlignment="1">
      <alignment horizontal="center" vertical="center"/>
    </xf>
    <xf numFmtId="47" fontId="10" fillId="0" borderId="26" xfId="1" applyNumberFormat="1" applyFont="1" applyBorder="1" applyAlignment="1">
      <alignment horizontal="right" vertical="center"/>
    </xf>
    <xf numFmtId="0" fontId="10" fillId="0" borderId="0" xfId="1" applyFont="1" applyAlignment="1">
      <alignment vertical="center" wrapText="1"/>
    </xf>
    <xf numFmtId="0" fontId="10" fillId="0" borderId="22" xfId="1" applyFont="1" applyBorder="1" applyAlignment="1">
      <alignment horizontal="left" vertical="center"/>
    </xf>
    <xf numFmtId="0" fontId="13" fillId="0" borderId="22" xfId="1" applyFont="1" applyBorder="1" applyAlignment="1">
      <alignment horizontal="left" vertical="center"/>
    </xf>
    <xf numFmtId="0" fontId="13" fillId="0" borderId="12" xfId="1" applyFont="1" applyBorder="1" applyAlignment="1">
      <alignment horizontal="left" vertical="center"/>
    </xf>
    <xf numFmtId="0" fontId="13" fillId="0" borderId="12" xfId="1" applyFont="1" applyBorder="1" applyAlignment="1">
      <alignment horizontal="center" vertical="center"/>
    </xf>
    <xf numFmtId="0" fontId="10" fillId="0" borderId="12" xfId="1" applyFont="1" applyBorder="1" applyAlignment="1">
      <alignment horizontal="left" vertical="center"/>
    </xf>
    <xf numFmtId="47" fontId="10" fillId="0" borderId="12" xfId="1" applyNumberFormat="1" applyFont="1" applyBorder="1" applyAlignment="1">
      <alignment horizontal="center" vertical="center"/>
    </xf>
    <xf numFmtId="47" fontId="10" fillId="0" borderId="25" xfId="1" applyNumberFormat="1" applyFont="1" applyBorder="1" applyAlignment="1">
      <alignment horizontal="right" vertical="center"/>
    </xf>
    <xf numFmtId="0" fontId="13" fillId="0" borderId="0" xfId="1" applyFont="1" applyAlignment="1">
      <alignment vertical="center"/>
    </xf>
    <xf numFmtId="0" fontId="57" fillId="0" borderId="0" xfId="1" applyFont="1" applyBorder="1" applyAlignment="1">
      <alignment horizontal="center" vertical="center"/>
    </xf>
    <xf numFmtId="0" fontId="61" fillId="0" borderId="0" xfId="1" applyFont="1" applyAlignment="1">
      <alignment horizontal="center" vertical="center"/>
    </xf>
    <xf numFmtId="0" fontId="62" fillId="0" borderId="0" xfId="1" applyFont="1" applyAlignment="1">
      <alignment horizontal="center" vertical="center"/>
    </xf>
    <xf numFmtId="0" fontId="61" fillId="0" borderId="0" xfId="1" applyFont="1" applyAlignment="1">
      <alignment vertical="center"/>
    </xf>
    <xf numFmtId="0" fontId="62" fillId="0" borderId="0" xfId="1" applyFont="1" applyAlignment="1">
      <alignment vertical="center" wrapText="1"/>
    </xf>
    <xf numFmtId="47" fontId="61" fillId="0" borderId="0" xfId="1" applyNumberFormat="1" applyFont="1" applyAlignment="1">
      <alignment horizontal="center" vertical="center" wrapText="1"/>
    </xf>
    <xf numFmtId="47" fontId="13" fillId="0" borderId="0" xfId="1" applyNumberFormat="1" applyFont="1" applyAlignment="1">
      <alignment horizontal="center" vertical="center"/>
    </xf>
    <xf numFmtId="0" fontId="63" fillId="0" borderId="1" xfId="1" applyFont="1" applyBorder="1" applyAlignment="1">
      <alignment horizontal="center" vertical="center"/>
    </xf>
    <xf numFmtId="0" fontId="64" fillId="0" borderId="1" xfId="1" applyFont="1" applyBorder="1" applyAlignment="1">
      <alignment horizontal="center" vertical="center"/>
    </xf>
    <xf numFmtId="0" fontId="63" fillId="0" borderId="1" xfId="1" applyFont="1" applyBorder="1" applyAlignment="1">
      <alignment vertical="center"/>
    </xf>
    <xf numFmtId="0" fontId="64" fillId="0" borderId="20" xfId="1" applyFont="1" applyBorder="1" applyAlignment="1">
      <alignment vertical="center" wrapText="1"/>
    </xf>
    <xf numFmtId="47" fontId="64" fillId="0" borderId="1" xfId="1" applyNumberFormat="1" applyFont="1" applyBorder="1" applyAlignment="1">
      <alignment horizontal="center" vertical="center" wrapText="1"/>
    </xf>
    <xf numFmtId="1" fontId="64" fillId="0" borderId="1" xfId="1" applyNumberFormat="1" applyFont="1" applyBorder="1" applyAlignment="1">
      <alignment horizontal="center" vertical="center" wrapText="1"/>
    </xf>
    <xf numFmtId="47" fontId="63" fillId="0" borderId="1" xfId="1" applyNumberFormat="1" applyFont="1" applyBorder="1" applyAlignment="1">
      <alignment horizontal="center" vertical="center" wrapText="1"/>
    </xf>
    <xf numFmtId="47" fontId="12" fillId="0" borderId="1" xfId="1" applyNumberFormat="1" applyFont="1" applyBorder="1" applyAlignment="1">
      <alignment horizontal="center" vertical="center"/>
    </xf>
    <xf numFmtId="165" fontId="12" fillId="0" borderId="1" xfId="1" applyNumberFormat="1" applyFont="1" applyBorder="1" applyAlignment="1">
      <alignment horizontal="center" vertical="center"/>
    </xf>
    <xf numFmtId="0" fontId="39" fillId="7" borderId="1" xfId="1" applyFont="1" applyFill="1" applyBorder="1" applyAlignment="1">
      <alignment horizontal="center" vertical="center" wrapText="1"/>
    </xf>
    <xf numFmtId="0" fontId="20" fillId="7" borderId="1" xfId="1" applyFont="1" applyFill="1" applyBorder="1" applyAlignment="1">
      <alignment horizontal="center" vertical="center" wrapText="1"/>
    </xf>
    <xf numFmtId="0" fontId="20" fillId="7" borderId="20" xfId="1" applyFont="1" applyFill="1" applyBorder="1" applyAlignment="1">
      <alignment horizontal="center" vertical="center" wrapText="1"/>
    </xf>
    <xf numFmtId="47" fontId="20" fillId="7" borderId="1" xfId="1" applyNumberFormat="1" applyFont="1" applyFill="1" applyBorder="1" applyAlignment="1">
      <alignment horizontal="center" vertical="center" wrapText="1"/>
    </xf>
    <xf numFmtId="0" fontId="47" fillId="0" borderId="0" xfId="1" applyFont="1" applyBorder="1" applyAlignment="1">
      <alignment horizontal="center" vertical="center"/>
    </xf>
    <xf numFmtId="0" fontId="43" fillId="0" borderId="0" xfId="1" applyFont="1" applyBorder="1" applyAlignment="1">
      <alignment vertical="center"/>
    </xf>
    <xf numFmtId="0" fontId="52" fillId="0" borderId="0" xfId="1" applyFont="1" applyBorder="1" applyAlignment="1">
      <alignment wrapText="1"/>
    </xf>
    <xf numFmtId="0" fontId="57" fillId="0" borderId="0" xfId="1" applyFont="1" applyBorder="1" applyAlignment="1">
      <alignment vertical="center"/>
    </xf>
    <xf numFmtId="0" fontId="25" fillId="0" borderId="1" xfId="0" applyFont="1" applyBorder="1" applyAlignment="1">
      <alignment horizontal="center" wrapText="1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25" fillId="0" borderId="20" xfId="0" applyFont="1" applyBorder="1" applyAlignment="1">
      <alignment horizontal="center" wrapText="1"/>
    </xf>
    <xf numFmtId="0" fontId="25" fillId="0" borderId="27" xfId="0" applyFont="1" applyBorder="1" applyAlignment="1">
      <alignment horizontal="center" wrapText="1"/>
    </xf>
    <xf numFmtId="0" fontId="25" fillId="0" borderId="21" xfId="0" applyFont="1" applyBorder="1" applyAlignment="1">
      <alignment horizontal="center" wrapText="1"/>
    </xf>
    <xf numFmtId="0" fontId="11" fillId="0" borderId="24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0" fillId="6" borderId="17" xfId="0" applyNumberFormat="1" applyFont="1" applyFill="1" applyBorder="1" applyAlignment="1">
      <alignment horizontal="center" vertical="center"/>
    </xf>
    <xf numFmtId="0" fontId="10" fillId="6" borderId="18" xfId="0" applyNumberFormat="1" applyFont="1" applyFill="1" applyBorder="1" applyAlignment="1">
      <alignment horizontal="center" vertical="center"/>
    </xf>
    <xf numFmtId="0" fontId="10" fillId="6" borderId="19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8" fillId="0" borderId="0" xfId="1" applyFont="1" applyBorder="1" applyAlignment="1">
      <alignment horizontal="center" vertical="center"/>
    </xf>
    <xf numFmtId="0" fontId="52" fillId="0" borderId="20" xfId="1" applyFont="1" applyBorder="1" applyAlignment="1">
      <alignment horizontal="center" wrapText="1"/>
    </xf>
    <xf numFmtId="0" fontId="52" fillId="0" borderId="27" xfId="1" applyFont="1" applyBorder="1" applyAlignment="1">
      <alignment horizontal="center" wrapText="1"/>
    </xf>
    <xf numFmtId="0" fontId="52" fillId="0" borderId="21" xfId="1" applyFont="1" applyBorder="1" applyAlignment="1">
      <alignment horizontal="center" wrapText="1"/>
    </xf>
    <xf numFmtId="0" fontId="60" fillId="0" borderId="27" xfId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168" fontId="2" fillId="0" borderId="17" xfId="0" applyNumberFormat="1" applyFont="1" applyFill="1" applyBorder="1" applyAlignment="1">
      <alignment horizontal="center" vertical="center"/>
    </xf>
    <xf numFmtId="168" fontId="2" fillId="0" borderId="18" xfId="0" applyNumberFormat="1" applyFont="1" applyFill="1" applyBorder="1" applyAlignment="1">
      <alignment horizontal="center" vertical="center"/>
    </xf>
    <xf numFmtId="168" fontId="2" fillId="0" borderId="19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wrapText="1"/>
    </xf>
    <xf numFmtId="0" fontId="25" fillId="0" borderId="27" xfId="0" applyFont="1" applyFill="1" applyBorder="1" applyAlignment="1">
      <alignment horizontal="center" wrapText="1"/>
    </xf>
    <xf numFmtId="0" fontId="25" fillId="0" borderId="21" xfId="0" applyFont="1" applyFill="1" applyBorder="1" applyAlignment="1">
      <alignment horizontal="center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0" fillId="0" borderId="1" xfId="0" applyFill="1" applyBorder="1"/>
    <xf numFmtId="0" fontId="29" fillId="0" borderId="0" xfId="0" applyFont="1" applyAlignment="1">
      <alignment horizontal="center"/>
    </xf>
    <xf numFmtId="49" fontId="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0" fillId="0" borderId="0" xfId="0" applyFont="1" applyAlignment="1">
      <alignment horizontal="center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wrapText="1"/>
    </xf>
    <xf numFmtId="0" fontId="37" fillId="8" borderId="17" xfId="0" applyFont="1" applyFill="1" applyBorder="1" applyAlignment="1">
      <alignment horizontal="center" vertical="center" wrapText="1"/>
    </xf>
    <xf numFmtId="0" fontId="37" fillId="8" borderId="18" xfId="0" applyFont="1" applyFill="1" applyBorder="1" applyAlignment="1">
      <alignment horizontal="center" vertical="center" wrapText="1"/>
    </xf>
    <xf numFmtId="0" fontId="37" fillId="8" borderId="19" xfId="0" applyFont="1" applyFill="1" applyBorder="1" applyAlignment="1">
      <alignment horizontal="center" vertical="center" wrapText="1"/>
    </xf>
    <xf numFmtId="0" fontId="37" fillId="8" borderId="17" xfId="0" applyFont="1" applyFill="1" applyBorder="1" applyAlignment="1">
      <alignment horizontal="center" vertical="center"/>
    </xf>
    <xf numFmtId="0" fontId="37" fillId="8" borderId="18" xfId="0" applyFont="1" applyFill="1" applyBorder="1" applyAlignment="1">
      <alignment horizontal="center" vertical="center"/>
    </xf>
    <xf numFmtId="0" fontId="37" fillId="8" borderId="19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169" fontId="37" fillId="0" borderId="1" xfId="0" applyNumberFormat="1" applyFont="1" applyBorder="1" applyAlignment="1">
      <alignment horizontal="center" vertical="top" wrapText="1"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7" fillId="8" borderId="1" xfId="0" applyFont="1" applyFill="1" applyBorder="1" applyAlignment="1">
      <alignment horizontal="center" vertical="center" wrapText="1"/>
    </xf>
    <xf numFmtId="0" fontId="37" fillId="8" borderId="1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wrapText="1"/>
    </xf>
    <xf numFmtId="0" fontId="24" fillId="8" borderId="13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24" fillId="7" borderId="13" xfId="0" applyFont="1" applyFill="1" applyBorder="1" applyAlignment="1">
      <alignment horizontal="center" vertical="center" wrapText="1"/>
    </xf>
    <xf numFmtId="0" fontId="24" fillId="7" borderId="14" xfId="0" applyFont="1" applyFill="1" applyBorder="1" applyAlignment="1">
      <alignment horizontal="center" vertical="center" wrapText="1"/>
    </xf>
    <xf numFmtId="0" fontId="24" fillId="7" borderId="15" xfId="0" applyFont="1" applyFill="1" applyBorder="1" applyAlignment="1">
      <alignment horizontal="center" vertical="center" wrapText="1"/>
    </xf>
    <xf numFmtId="47" fontId="16" fillId="0" borderId="20" xfId="0" applyNumberFormat="1" applyFont="1" applyFill="1" applyBorder="1" applyAlignment="1">
      <alignment horizontal="center" vertical="center"/>
    </xf>
    <xf numFmtId="165" fontId="10" fillId="6" borderId="17" xfId="0" applyNumberFormat="1" applyFont="1" applyFill="1" applyBorder="1" applyAlignment="1">
      <alignment horizontal="center" vertical="center"/>
    </xf>
    <xf numFmtId="165" fontId="10" fillId="6" borderId="18" xfId="0" applyNumberFormat="1" applyFont="1" applyFill="1" applyBorder="1" applyAlignment="1">
      <alignment horizontal="center" vertical="center"/>
    </xf>
    <xf numFmtId="165" fontId="10" fillId="6" borderId="19" xfId="0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50802</xdr:colOff>
      <xdr:row>0</xdr:row>
      <xdr:rowOff>33340</xdr:rowOff>
    </xdr:from>
    <xdr:to>
      <xdr:col>2</xdr:col>
      <xdr:colOff>450850</xdr:colOff>
      <xdr:row>0</xdr:row>
      <xdr:rowOff>493016</xdr:rowOff>
    </xdr:to>
    <xdr:pic>
      <xdr:nvPicPr>
        <xdr:cNvPr id="2" name="Рисунок 1" descr="https://dbs15.ru/upload/iblock/4de/4dedf6b33ad3a00a77c9593ace3c054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2" y="33340"/>
          <a:ext cx="1733548" cy="459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19049</xdr:colOff>
      <xdr:row>0</xdr:row>
      <xdr:rowOff>79907</xdr:rowOff>
    </xdr:from>
    <xdr:to>
      <xdr:col>8</xdr:col>
      <xdr:colOff>573624</xdr:colOff>
      <xdr:row>0</xdr:row>
      <xdr:rowOff>457954</xdr:rowOff>
    </xdr:to>
    <xdr:pic>
      <xdr:nvPicPr>
        <xdr:cNvPr id="3" name="Рисунок 2" descr="https://oms.msk.ru/wp-content/uploads/2017/11/%D0%BB%D0%BE%D0%B3%D0%BE-Arta-Sport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19" t="15427" r="2355" b="10205"/>
        <a:stretch/>
      </xdr:blipFill>
      <xdr:spPr bwMode="auto">
        <a:xfrm>
          <a:off x="4686299" y="79907"/>
          <a:ext cx="1221325" cy="378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203203</xdr:colOff>
      <xdr:row>0</xdr:row>
      <xdr:rowOff>47628</xdr:rowOff>
    </xdr:from>
    <xdr:ext cx="1238247" cy="370416"/>
    <xdr:pic>
      <xdr:nvPicPr>
        <xdr:cNvPr id="2" name="Рисунок 1" descr="https://dbs15.ru/upload/iblock/4de/4dedf6b33ad3a00a77c9593ace3c054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3" y="47628"/>
          <a:ext cx="1238247" cy="370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741897</xdr:colOff>
      <xdr:row>0</xdr:row>
      <xdr:rowOff>78322</xdr:rowOff>
    </xdr:from>
    <xdr:ext cx="1051977" cy="300910"/>
    <xdr:pic>
      <xdr:nvPicPr>
        <xdr:cNvPr id="3" name="Рисунок 2" descr="https://oms.msk.ru/wp-content/uploads/2017/11/%D0%BB%D0%BE%D0%B3%D0%BE-Arta-Sport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19" t="15427" r="2355" b="10205"/>
        <a:stretch/>
      </xdr:blipFill>
      <xdr:spPr bwMode="auto">
        <a:xfrm>
          <a:off x="6314022" y="78322"/>
          <a:ext cx="1051977" cy="300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107953</xdr:colOff>
      <xdr:row>0</xdr:row>
      <xdr:rowOff>19050</xdr:rowOff>
    </xdr:from>
    <xdr:ext cx="1238247" cy="370416"/>
    <xdr:pic>
      <xdr:nvPicPr>
        <xdr:cNvPr id="4" name="Рисунок 3" descr="https://dbs15.ru/upload/iblock/4de/4dedf6b33ad3a00a77c9593ace3c054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3" y="19050"/>
          <a:ext cx="1238247" cy="370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391061</xdr:colOff>
      <xdr:row>0</xdr:row>
      <xdr:rowOff>41807</xdr:rowOff>
    </xdr:from>
    <xdr:ext cx="1141413" cy="326493"/>
    <xdr:pic>
      <xdr:nvPicPr>
        <xdr:cNvPr id="5" name="Рисунок 4" descr="https://oms.msk.ru/wp-content/uploads/2017/11/%D0%BB%D0%BE%D0%B3%D0%BE-Arta-Sport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19" t="15427" r="2355" b="10205"/>
        <a:stretch/>
      </xdr:blipFill>
      <xdr:spPr bwMode="auto">
        <a:xfrm>
          <a:off x="4162961" y="41807"/>
          <a:ext cx="1141413" cy="326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107953</xdr:colOff>
      <xdr:row>0</xdr:row>
      <xdr:rowOff>19050</xdr:rowOff>
    </xdr:from>
    <xdr:ext cx="1308097" cy="391312"/>
    <xdr:pic>
      <xdr:nvPicPr>
        <xdr:cNvPr id="2" name="Рисунок 1" descr="https://dbs15.ru/upload/iblock/4de/4dedf6b33ad3a00a77c9593ace3c054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3" y="19050"/>
          <a:ext cx="1308097" cy="391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228600</xdr:colOff>
      <xdr:row>0</xdr:row>
      <xdr:rowOff>73557</xdr:rowOff>
    </xdr:from>
    <xdr:ext cx="1068924" cy="301093"/>
    <xdr:pic>
      <xdr:nvPicPr>
        <xdr:cNvPr id="3" name="Рисунок 2" descr="https://oms.msk.ru/wp-content/uploads/2017/11/%D0%BB%D0%BE%D0%B3%D0%BE-Arta-Sport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19" t="15427" r="2355" b="10205"/>
        <a:stretch/>
      </xdr:blipFill>
      <xdr:spPr bwMode="auto">
        <a:xfrm>
          <a:off x="4216400" y="73557"/>
          <a:ext cx="1068924" cy="3010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31752</xdr:rowOff>
    </xdr:from>
    <xdr:to>
      <xdr:col>1</xdr:col>
      <xdr:colOff>587375</xdr:colOff>
      <xdr:row>0</xdr:row>
      <xdr:rowOff>501650</xdr:rowOff>
    </xdr:to>
    <xdr:pic>
      <xdr:nvPicPr>
        <xdr:cNvPr id="2" name="Рисунок 1" descr="https://dbs15.ru/upload/iblock/4de/4dedf6b33ad3a00a77c9593ace3c054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31752"/>
          <a:ext cx="1622425" cy="469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529165</xdr:colOff>
      <xdr:row>0</xdr:row>
      <xdr:rowOff>102131</xdr:rowOff>
    </xdr:from>
    <xdr:to>
      <xdr:col>8</xdr:col>
      <xdr:colOff>314853</xdr:colOff>
      <xdr:row>0</xdr:row>
      <xdr:rowOff>449887</xdr:rowOff>
    </xdr:to>
    <xdr:pic>
      <xdr:nvPicPr>
        <xdr:cNvPr id="3" name="Рисунок 2" descr="https://oms.msk.ru/wp-content/uploads/2017/11/%D0%BB%D0%BE%D0%B3%D0%BE-Arta-Sport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19" t="15427" r="2355" b="10205"/>
        <a:stretch/>
      </xdr:blipFill>
      <xdr:spPr bwMode="auto">
        <a:xfrm>
          <a:off x="5151965" y="102131"/>
          <a:ext cx="1144588" cy="3477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50800</xdr:rowOff>
    </xdr:from>
    <xdr:to>
      <xdr:col>2</xdr:col>
      <xdr:colOff>369129</xdr:colOff>
      <xdr:row>0</xdr:row>
      <xdr:rowOff>463550</xdr:rowOff>
    </xdr:to>
    <xdr:pic>
      <xdr:nvPicPr>
        <xdr:cNvPr id="4" name="Рисунок 3" descr="https://dbs15.ru/upload/iblock/4de/4dedf6b33ad3a00a77c9593ace3c054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800"/>
          <a:ext cx="1556579" cy="412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602013</xdr:colOff>
      <xdr:row>0</xdr:row>
      <xdr:rowOff>40217</xdr:rowOff>
    </xdr:from>
    <xdr:to>
      <xdr:col>8</xdr:col>
      <xdr:colOff>560923</xdr:colOff>
      <xdr:row>0</xdr:row>
      <xdr:rowOff>412750</xdr:rowOff>
    </xdr:to>
    <xdr:pic>
      <xdr:nvPicPr>
        <xdr:cNvPr id="5" name="Рисунок 4" descr="https://oms.msk.ru/wp-content/uploads/2017/11/%D0%BB%D0%BE%D0%B3%D0%BE-Arta-Sport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19" t="15427" r="2355" b="10205"/>
        <a:stretch/>
      </xdr:blipFill>
      <xdr:spPr bwMode="auto">
        <a:xfrm>
          <a:off x="4304063" y="40217"/>
          <a:ext cx="1203510" cy="372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69852</xdr:colOff>
      <xdr:row>0</xdr:row>
      <xdr:rowOff>46040</xdr:rowOff>
    </xdr:from>
    <xdr:to>
      <xdr:col>2</xdr:col>
      <xdr:colOff>225427</xdr:colOff>
      <xdr:row>0</xdr:row>
      <xdr:rowOff>476250</xdr:rowOff>
    </xdr:to>
    <xdr:pic>
      <xdr:nvPicPr>
        <xdr:cNvPr id="2" name="Рисунок 1" descr="https://dbs15.ru/upload/iblock/4de/4dedf6b33ad3a00a77c9593ace3c054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2" y="46040"/>
          <a:ext cx="1622425" cy="4302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568861</xdr:colOff>
      <xdr:row>0</xdr:row>
      <xdr:rowOff>79907</xdr:rowOff>
    </xdr:from>
    <xdr:to>
      <xdr:col>9</xdr:col>
      <xdr:colOff>567274</xdr:colOff>
      <xdr:row>0</xdr:row>
      <xdr:rowOff>425450</xdr:rowOff>
    </xdr:to>
    <xdr:pic>
      <xdr:nvPicPr>
        <xdr:cNvPr id="3" name="Рисунок 2" descr="https://oms.msk.ru/wp-content/uploads/2017/11/%D0%BB%D0%BE%D0%B3%D0%BE-Arta-Sport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19" t="15427" r="2355" b="10205"/>
        <a:stretch/>
      </xdr:blipFill>
      <xdr:spPr bwMode="auto">
        <a:xfrm>
          <a:off x="4893211" y="79907"/>
          <a:ext cx="1141413" cy="345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19052</xdr:colOff>
      <xdr:row>0</xdr:row>
      <xdr:rowOff>20640</xdr:rowOff>
    </xdr:from>
    <xdr:to>
      <xdr:col>2</xdr:col>
      <xdr:colOff>422277</xdr:colOff>
      <xdr:row>0</xdr:row>
      <xdr:rowOff>450850</xdr:rowOff>
    </xdr:to>
    <xdr:pic>
      <xdr:nvPicPr>
        <xdr:cNvPr id="3" name="Рисунок 2" descr="https://dbs15.ru/upload/iblock/4de/4dedf6b33ad3a00a77c9593ace3c054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2" y="20640"/>
          <a:ext cx="1622425" cy="4302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479961</xdr:colOff>
      <xdr:row>0</xdr:row>
      <xdr:rowOff>57150</xdr:rowOff>
    </xdr:from>
    <xdr:to>
      <xdr:col>7</xdr:col>
      <xdr:colOff>402174</xdr:colOff>
      <xdr:row>0</xdr:row>
      <xdr:rowOff>402693</xdr:rowOff>
    </xdr:to>
    <xdr:pic>
      <xdr:nvPicPr>
        <xdr:cNvPr id="4" name="Рисунок 3" descr="https://oms.msk.ru/wp-content/uploads/2017/11/%D0%BB%D0%BE%D0%B3%D0%BE-Arta-Sport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19" t="15427" r="2355" b="10205"/>
        <a:stretch/>
      </xdr:blipFill>
      <xdr:spPr bwMode="auto">
        <a:xfrm>
          <a:off x="5045611" y="57150"/>
          <a:ext cx="1141413" cy="345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31750</xdr:rowOff>
    </xdr:from>
    <xdr:to>
      <xdr:col>2</xdr:col>
      <xdr:colOff>600075</xdr:colOff>
      <xdr:row>0</xdr:row>
      <xdr:rowOff>461960</xdr:rowOff>
    </xdr:to>
    <xdr:pic>
      <xdr:nvPicPr>
        <xdr:cNvPr id="4" name="Рисунок 3" descr="https://dbs15.ru/upload/iblock/4de/4dedf6b33ad3a00a77c9593ace3c054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1750"/>
          <a:ext cx="1622425" cy="4302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162459</xdr:colOff>
      <xdr:row>0</xdr:row>
      <xdr:rowOff>55560</xdr:rowOff>
    </xdr:from>
    <xdr:to>
      <xdr:col>8</xdr:col>
      <xdr:colOff>649822</xdr:colOff>
      <xdr:row>0</xdr:row>
      <xdr:rowOff>401103</xdr:rowOff>
    </xdr:to>
    <xdr:pic>
      <xdr:nvPicPr>
        <xdr:cNvPr id="5" name="Рисунок 4" descr="https://oms.msk.ru/wp-content/uploads/2017/11/%D0%BB%D0%BE%D0%B3%D0%BE-Arta-Sport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19" t="15427" r="2355" b="10205"/>
        <a:stretch/>
      </xdr:blipFill>
      <xdr:spPr bwMode="auto">
        <a:xfrm>
          <a:off x="4620159" y="55560"/>
          <a:ext cx="1141413" cy="345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0</xdr:row>
      <xdr:rowOff>31750</xdr:rowOff>
    </xdr:from>
    <xdr:to>
      <xdr:col>2</xdr:col>
      <xdr:colOff>447675</xdr:colOff>
      <xdr:row>0</xdr:row>
      <xdr:rowOff>501650</xdr:rowOff>
    </xdr:to>
    <xdr:pic>
      <xdr:nvPicPr>
        <xdr:cNvPr id="4" name="Рисунок 3" descr="https://dbs15.ru/upload/iblock/4de/4dedf6b33ad3a00a77c9593ace3c054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31750"/>
          <a:ext cx="1622425" cy="46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549809</xdr:colOff>
      <xdr:row>0</xdr:row>
      <xdr:rowOff>55561</xdr:rowOff>
    </xdr:from>
    <xdr:to>
      <xdr:col>6</xdr:col>
      <xdr:colOff>764122</xdr:colOff>
      <xdr:row>0</xdr:row>
      <xdr:rowOff>425450</xdr:rowOff>
    </xdr:to>
    <xdr:pic>
      <xdr:nvPicPr>
        <xdr:cNvPr id="5" name="Рисунок 4" descr="https://oms.msk.ru/wp-content/uploads/2017/11/%D0%BB%D0%BE%D0%B3%D0%BE-Arta-Sport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19" t="15427" r="2355" b="10205"/>
        <a:stretch/>
      </xdr:blipFill>
      <xdr:spPr bwMode="auto">
        <a:xfrm>
          <a:off x="5242459" y="55561"/>
          <a:ext cx="1141413" cy="3698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230187</xdr:colOff>
      <xdr:row>0</xdr:row>
      <xdr:rowOff>24342</xdr:rowOff>
    </xdr:from>
    <xdr:to>
      <xdr:col>1</xdr:col>
      <xdr:colOff>1313919</xdr:colOff>
      <xdr:row>0</xdr:row>
      <xdr:rowOff>441325</xdr:rowOff>
    </xdr:to>
    <xdr:pic>
      <xdr:nvPicPr>
        <xdr:cNvPr id="2" name="Рисунок 1" descr="https://dbs15.ru/upload/iblock/4de/4dedf6b33ad3a00a77c9593ace3c054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187" y="24342"/>
          <a:ext cx="1409170" cy="416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19051</xdr:colOff>
      <xdr:row>0</xdr:row>
      <xdr:rowOff>142345</xdr:rowOff>
    </xdr:from>
    <xdr:to>
      <xdr:col>7</xdr:col>
      <xdr:colOff>311150</xdr:colOff>
      <xdr:row>0</xdr:row>
      <xdr:rowOff>428624</xdr:rowOff>
    </xdr:to>
    <xdr:pic>
      <xdr:nvPicPr>
        <xdr:cNvPr id="3" name="Рисунок 2" descr="https://oms.msk.ru/wp-content/uploads/2017/11/%D0%BB%D0%BE%D0%B3%D0%BE-Arta-Sport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19" t="15427" r="2355" b="10205"/>
        <a:stretch/>
      </xdr:blipFill>
      <xdr:spPr bwMode="auto">
        <a:xfrm>
          <a:off x="4710114" y="142345"/>
          <a:ext cx="1054099" cy="2862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38102</xdr:rowOff>
    </xdr:from>
    <xdr:to>
      <xdr:col>1</xdr:col>
      <xdr:colOff>914401</xdr:colOff>
      <xdr:row>0</xdr:row>
      <xdr:rowOff>416900</xdr:rowOff>
    </xdr:to>
    <xdr:pic>
      <xdr:nvPicPr>
        <xdr:cNvPr id="2" name="Рисунок 1" descr="https://dbs15.ru/upload/iblock/4de/4dedf6b33ad3a00a77c9593ace3c054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38102"/>
          <a:ext cx="1327150" cy="378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527050</xdr:colOff>
      <xdr:row>0</xdr:row>
      <xdr:rowOff>71969</xdr:rowOff>
    </xdr:from>
    <xdr:to>
      <xdr:col>4</xdr:col>
      <xdr:colOff>1007004</xdr:colOff>
      <xdr:row>0</xdr:row>
      <xdr:rowOff>355600</xdr:rowOff>
    </xdr:to>
    <xdr:pic>
      <xdr:nvPicPr>
        <xdr:cNvPr id="3" name="Рисунок 2" descr="https://oms.msk.ru/wp-content/uploads/2017/11/%D0%BB%D0%BE%D0%B3%D0%BE-Arta-Sport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19" t="15427" r="2355" b="10205"/>
        <a:stretch/>
      </xdr:blipFill>
      <xdr:spPr bwMode="auto">
        <a:xfrm>
          <a:off x="4222750" y="71969"/>
          <a:ext cx="1197504" cy="2836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88901</xdr:colOff>
      <xdr:row>0</xdr:row>
      <xdr:rowOff>44452</xdr:rowOff>
    </xdr:from>
    <xdr:to>
      <xdr:col>1</xdr:col>
      <xdr:colOff>1111251</xdr:colOff>
      <xdr:row>0</xdr:row>
      <xdr:rowOff>475810</xdr:rowOff>
    </xdr:to>
    <xdr:pic>
      <xdr:nvPicPr>
        <xdr:cNvPr id="2" name="Рисунок 1" descr="https://dbs15.ru/upload/iblock/4de/4dedf6b33ad3a00a77c9593ace3c054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1" y="44452"/>
          <a:ext cx="1511300" cy="431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533400</xdr:colOff>
      <xdr:row>0</xdr:row>
      <xdr:rowOff>97369</xdr:rowOff>
    </xdr:from>
    <xdr:to>
      <xdr:col>4</xdr:col>
      <xdr:colOff>1008112</xdr:colOff>
      <xdr:row>0</xdr:row>
      <xdr:rowOff>374650</xdr:rowOff>
    </xdr:to>
    <xdr:pic>
      <xdr:nvPicPr>
        <xdr:cNvPr id="3" name="Рисунок 2" descr="https://oms.msk.ru/wp-content/uploads/2017/11/%D0%BB%D0%BE%D0%B3%D0%BE-Arta-Sport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19" t="15427" r="2355" b="10205"/>
        <a:stretch/>
      </xdr:blipFill>
      <xdr:spPr bwMode="auto">
        <a:xfrm>
          <a:off x="4381500" y="97369"/>
          <a:ext cx="1058912" cy="2772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90" zoomScaleNormal="90" workbookViewId="0">
      <selection activeCell="P6" sqref="P6"/>
    </sheetView>
  </sheetViews>
  <sheetFormatPr defaultRowHeight="14.5"/>
  <cols>
    <col min="1" max="2" width="9.54296875" customWidth="1"/>
    <col min="3" max="3" width="9.54296875" style="7" customWidth="1"/>
    <col min="4" max="9" width="9.54296875" customWidth="1"/>
  </cols>
  <sheetData>
    <row r="1" spans="1:10" ht="74.5" customHeight="1">
      <c r="A1" s="261" t="s">
        <v>93</v>
      </c>
      <c r="B1" s="261"/>
      <c r="C1" s="261"/>
      <c r="D1" s="261"/>
      <c r="E1" s="261"/>
      <c r="F1" s="261"/>
      <c r="G1" s="261"/>
      <c r="H1" s="261"/>
      <c r="I1" s="261"/>
      <c r="J1" s="109"/>
    </row>
    <row r="2" spans="1:10" ht="19.5" customHeight="1">
      <c r="A2" s="99"/>
      <c r="B2" s="99"/>
      <c r="C2" s="99"/>
      <c r="D2" s="99"/>
      <c r="E2" s="99"/>
      <c r="F2" s="99"/>
      <c r="G2" s="99"/>
      <c r="H2" s="99"/>
      <c r="I2" s="99"/>
      <c r="J2" s="99"/>
    </row>
    <row r="3" spans="1:10" ht="20" customHeight="1">
      <c r="A3" s="262" t="s">
        <v>183</v>
      </c>
      <c r="B3" s="262"/>
      <c r="C3" s="262"/>
      <c r="D3" s="262"/>
      <c r="E3" s="262"/>
      <c r="F3" s="262"/>
      <c r="G3" s="262"/>
      <c r="H3" s="262"/>
      <c r="I3" s="262"/>
      <c r="J3" s="117"/>
    </row>
    <row r="4" spans="1:10" ht="12" customHeight="1">
      <c r="A4" s="112"/>
      <c r="B4" s="112"/>
      <c r="C4" s="112"/>
      <c r="D4" s="112"/>
      <c r="E4" s="112"/>
      <c r="F4" s="112"/>
      <c r="G4" s="112"/>
      <c r="H4" s="112"/>
      <c r="I4" s="112"/>
      <c r="J4" s="117"/>
    </row>
    <row r="5" spans="1:10" ht="22.5" customHeight="1">
      <c r="A5" s="8" t="s">
        <v>264</v>
      </c>
      <c r="B5" s="113"/>
      <c r="C5" s="113"/>
      <c r="D5" s="113"/>
      <c r="E5" s="113"/>
      <c r="F5" s="113"/>
      <c r="G5" s="113"/>
      <c r="H5" s="9" t="s">
        <v>184</v>
      </c>
      <c r="I5" s="116"/>
      <c r="J5" s="110"/>
    </row>
    <row r="6" spans="1:10" ht="14.5" customHeight="1">
      <c r="A6" s="13" t="s">
        <v>262</v>
      </c>
      <c r="B6" s="114"/>
      <c r="C6" s="114"/>
      <c r="D6" s="114"/>
      <c r="E6" s="114"/>
      <c r="F6" s="114"/>
      <c r="G6" s="114"/>
      <c r="H6" s="114"/>
      <c r="I6" s="115"/>
      <c r="J6" s="99"/>
    </row>
    <row r="7" spans="1:10" ht="24" customHeight="1"/>
    <row r="8" spans="1:10" s="171" customFormat="1" ht="26.5" customHeight="1">
      <c r="A8" s="153" t="s">
        <v>0</v>
      </c>
      <c r="B8" s="153" t="s">
        <v>1</v>
      </c>
      <c r="C8" s="170" t="s">
        <v>6</v>
      </c>
      <c r="D8" s="153" t="s">
        <v>4</v>
      </c>
      <c r="E8" s="153" t="s">
        <v>7</v>
      </c>
      <c r="F8" s="153" t="s">
        <v>8</v>
      </c>
      <c r="G8" s="153" t="s">
        <v>5</v>
      </c>
      <c r="H8" s="153" t="s">
        <v>2</v>
      </c>
      <c r="I8" s="153" t="s">
        <v>3</v>
      </c>
    </row>
    <row r="9" spans="1:10" s="171" customFormat="1" ht="31.5" customHeight="1">
      <c r="A9" s="134">
        <v>1</v>
      </c>
      <c r="B9" s="134" t="s">
        <v>6</v>
      </c>
      <c r="C9" s="173"/>
      <c r="D9" s="172" t="s">
        <v>30</v>
      </c>
      <c r="E9" s="172" t="s">
        <v>35</v>
      </c>
      <c r="F9" s="172" t="s">
        <v>30</v>
      </c>
      <c r="G9" s="172" t="s">
        <v>31</v>
      </c>
      <c r="H9" s="172">
        <v>6</v>
      </c>
      <c r="I9" s="134">
        <v>3</v>
      </c>
    </row>
    <row r="10" spans="1:10" s="171" customFormat="1" ht="31.5" customHeight="1">
      <c r="A10" s="134">
        <v>2</v>
      </c>
      <c r="B10" s="134" t="s">
        <v>4</v>
      </c>
      <c r="C10" s="172" t="s">
        <v>32</v>
      </c>
      <c r="D10" s="173"/>
      <c r="E10" s="172" t="s">
        <v>31</v>
      </c>
      <c r="F10" s="172" t="s">
        <v>30</v>
      </c>
      <c r="G10" s="172" t="s">
        <v>35</v>
      </c>
      <c r="H10" s="172">
        <v>7</v>
      </c>
      <c r="I10" s="134">
        <v>2</v>
      </c>
    </row>
    <row r="11" spans="1:10" s="171" customFormat="1" ht="31.5" customHeight="1">
      <c r="A11" s="134">
        <v>3</v>
      </c>
      <c r="B11" s="134" t="s">
        <v>7</v>
      </c>
      <c r="C11" s="172" t="s">
        <v>34</v>
      </c>
      <c r="D11" s="172" t="s">
        <v>33</v>
      </c>
      <c r="E11" s="173"/>
      <c r="F11" s="172" t="s">
        <v>34</v>
      </c>
      <c r="G11" s="172" t="s">
        <v>33</v>
      </c>
      <c r="H11" s="172">
        <v>4</v>
      </c>
      <c r="I11" s="134">
        <v>5</v>
      </c>
    </row>
    <row r="12" spans="1:10" s="171" customFormat="1" ht="31.5" customHeight="1">
      <c r="A12" s="134">
        <v>4</v>
      </c>
      <c r="B12" s="134" t="s">
        <v>8</v>
      </c>
      <c r="C12" s="172" t="s">
        <v>32</v>
      </c>
      <c r="D12" s="172" t="s">
        <v>32</v>
      </c>
      <c r="E12" s="172" t="s">
        <v>35</v>
      </c>
      <c r="F12" s="173"/>
      <c r="G12" s="172" t="s">
        <v>34</v>
      </c>
      <c r="H12" s="172">
        <v>7</v>
      </c>
      <c r="I12" s="134">
        <v>1</v>
      </c>
    </row>
    <row r="13" spans="1:10" s="171" customFormat="1" ht="31.5" customHeight="1">
      <c r="A13" s="134">
        <v>5</v>
      </c>
      <c r="B13" s="134" t="s">
        <v>5</v>
      </c>
      <c r="C13" s="172" t="s">
        <v>33</v>
      </c>
      <c r="D13" s="172" t="s">
        <v>34</v>
      </c>
      <c r="E13" s="172" t="s">
        <v>32</v>
      </c>
      <c r="F13" s="172" t="s">
        <v>35</v>
      </c>
      <c r="G13" s="173"/>
      <c r="H13" s="172">
        <v>6</v>
      </c>
      <c r="I13" s="134">
        <v>4</v>
      </c>
    </row>
    <row r="14" spans="1:10" s="1" customFormat="1" ht="18">
      <c r="A14" s="118"/>
      <c r="B14" s="118"/>
      <c r="C14" s="119"/>
      <c r="D14" s="118"/>
      <c r="E14" s="118"/>
      <c r="F14" s="118"/>
      <c r="G14" s="118"/>
      <c r="H14" s="118"/>
      <c r="I14" s="118"/>
    </row>
    <row r="15" spans="1:10" s="1" customFormat="1" ht="18">
      <c r="A15" s="118"/>
      <c r="B15" s="57" t="s">
        <v>115</v>
      </c>
      <c r="C15" s="119"/>
      <c r="D15" s="118"/>
      <c r="E15" s="118"/>
      <c r="F15" s="118"/>
      <c r="G15" s="118"/>
      <c r="H15" s="57" t="s">
        <v>36</v>
      </c>
      <c r="I15" s="118"/>
    </row>
    <row r="16" spans="1:10" s="1" customFormat="1" ht="18">
      <c r="A16" s="118"/>
      <c r="B16" s="118"/>
      <c r="C16" s="119"/>
      <c r="D16" s="118"/>
      <c r="E16" s="118"/>
      <c r="F16" s="118"/>
      <c r="G16" s="118"/>
      <c r="H16" s="118"/>
      <c r="I16" s="118"/>
    </row>
    <row r="17" spans="1:9" ht="15.5">
      <c r="A17" s="57"/>
      <c r="B17" s="57" t="s">
        <v>15</v>
      </c>
      <c r="C17" s="57"/>
      <c r="D17" s="57"/>
      <c r="E17" s="57"/>
      <c r="F17" s="57"/>
      <c r="G17" s="57"/>
      <c r="H17" s="57" t="s">
        <v>117</v>
      </c>
      <c r="I17" s="98"/>
    </row>
  </sheetData>
  <mergeCells count="2">
    <mergeCell ref="A1:I1"/>
    <mergeCell ref="A3:I3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zoomScale="80" zoomScaleNormal="80" workbookViewId="0">
      <selection activeCell="E45" sqref="E45"/>
    </sheetView>
  </sheetViews>
  <sheetFormatPr defaultRowHeight="14.5"/>
  <cols>
    <col min="1" max="1" width="5.08984375" customWidth="1"/>
    <col min="2" max="2" width="8.90625" customWidth="1"/>
    <col min="3" max="3" width="17.81640625" customWidth="1"/>
    <col min="4" max="5" width="9" style="147" customWidth="1"/>
    <col min="6" max="6" width="11.1796875" style="147" customWidth="1"/>
    <col min="7" max="8" width="9.453125" style="147" customWidth="1"/>
    <col min="9" max="9" width="11.1796875" style="147" customWidth="1"/>
    <col min="10" max="10" width="8.26953125" customWidth="1"/>
    <col min="11" max="11" width="7.7265625" customWidth="1"/>
  </cols>
  <sheetData>
    <row r="1" spans="1:11" ht="64.5" customHeight="1">
      <c r="A1" s="264" t="s">
        <v>93</v>
      </c>
      <c r="B1" s="265"/>
      <c r="C1" s="265"/>
      <c r="D1" s="265"/>
      <c r="E1" s="265"/>
      <c r="F1" s="265"/>
      <c r="G1" s="265"/>
      <c r="H1" s="265"/>
      <c r="I1" s="265"/>
      <c r="J1" s="265"/>
      <c r="K1" s="266"/>
    </row>
    <row r="2" spans="1:11" ht="15.5" customHeight="1">
      <c r="A2" s="99"/>
      <c r="B2" s="99"/>
      <c r="C2" s="99"/>
      <c r="D2" s="99"/>
      <c r="E2" s="99"/>
      <c r="F2" s="99"/>
      <c r="G2" s="99"/>
      <c r="H2" s="99"/>
      <c r="I2" s="99"/>
    </row>
    <row r="3" spans="1:11" ht="18" customHeight="1">
      <c r="A3" s="300" t="s">
        <v>203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</row>
    <row r="4" spans="1:11" s="111" customFormat="1" ht="15.5" customHeight="1">
      <c r="A4" s="126"/>
      <c r="B4" s="126"/>
      <c r="C4" s="126"/>
      <c r="D4" s="126"/>
      <c r="E4" s="126"/>
      <c r="F4" s="126"/>
      <c r="G4" s="126"/>
      <c r="H4" s="140"/>
      <c r="I4" s="140"/>
    </row>
    <row r="5" spans="1:11" s="111" customFormat="1" ht="22.5" customHeight="1">
      <c r="A5" s="8" t="s">
        <v>186</v>
      </c>
      <c r="B5" s="113"/>
      <c r="C5" s="113"/>
      <c r="D5" s="113"/>
      <c r="E5" s="113"/>
      <c r="F5" s="144"/>
      <c r="G5" s="144"/>
      <c r="H5" s="145"/>
      <c r="I5" s="145"/>
      <c r="J5" s="141"/>
      <c r="K5" s="124" t="s">
        <v>182</v>
      </c>
    </row>
    <row r="6" spans="1:11" s="111" customFormat="1" ht="14.5" customHeight="1">
      <c r="A6" s="13" t="s">
        <v>204</v>
      </c>
      <c r="B6" s="114"/>
      <c r="C6" s="114"/>
      <c r="D6" s="114"/>
      <c r="E6" s="114"/>
      <c r="F6" s="114"/>
      <c r="G6" s="114"/>
      <c r="H6" s="114"/>
      <c r="I6" s="114"/>
      <c r="J6" s="142"/>
      <c r="K6" s="143"/>
    </row>
    <row r="7" spans="1:11" s="111" customFormat="1">
      <c r="D7" s="146"/>
      <c r="E7" s="146"/>
      <c r="F7" s="146"/>
      <c r="G7" s="146"/>
      <c r="H7" s="146"/>
      <c r="I7" s="146"/>
    </row>
    <row r="9" spans="1:11" s="74" customFormat="1" ht="14.5" customHeight="1">
      <c r="A9" s="315" t="s">
        <v>25</v>
      </c>
      <c r="B9" s="316" t="s">
        <v>1</v>
      </c>
      <c r="C9" s="316" t="s">
        <v>26</v>
      </c>
      <c r="D9" s="316"/>
      <c r="E9" s="316"/>
      <c r="F9" s="316"/>
      <c r="G9" s="316"/>
      <c r="H9" s="316"/>
      <c r="I9" s="316"/>
      <c r="J9" s="301" t="s">
        <v>205</v>
      </c>
      <c r="K9" s="304" t="s">
        <v>3</v>
      </c>
    </row>
    <row r="10" spans="1:11" s="74" customFormat="1">
      <c r="A10" s="315"/>
      <c r="B10" s="316"/>
      <c r="C10" s="316" t="s">
        <v>28</v>
      </c>
      <c r="D10" s="315" t="s">
        <v>206</v>
      </c>
      <c r="E10" s="315"/>
      <c r="F10" s="315"/>
      <c r="G10" s="315" t="s">
        <v>207</v>
      </c>
      <c r="H10" s="315"/>
      <c r="I10" s="315"/>
      <c r="J10" s="302"/>
      <c r="K10" s="305"/>
    </row>
    <row r="11" spans="1:11" s="74" customFormat="1" ht="26">
      <c r="A11" s="315"/>
      <c r="B11" s="316"/>
      <c r="C11" s="316"/>
      <c r="D11" s="151" t="s">
        <v>76</v>
      </c>
      <c r="E11" s="152" t="s">
        <v>77</v>
      </c>
      <c r="F11" s="152" t="s">
        <v>191</v>
      </c>
      <c r="G11" s="151" t="s">
        <v>76</v>
      </c>
      <c r="H11" s="152" t="s">
        <v>77</v>
      </c>
      <c r="I11" s="152" t="s">
        <v>191</v>
      </c>
      <c r="J11" s="303"/>
      <c r="K11" s="306"/>
    </row>
    <row r="12" spans="1:11" s="135" customFormat="1" ht="15" customHeight="1">
      <c r="A12" s="313">
        <v>1</v>
      </c>
      <c r="B12" s="313" t="s">
        <v>27</v>
      </c>
      <c r="C12" s="138" t="s">
        <v>168</v>
      </c>
      <c r="D12" s="137">
        <v>29</v>
      </c>
      <c r="E12" s="137">
        <v>27</v>
      </c>
      <c r="F12" s="136">
        <f>SUM(D12:E12)</f>
        <v>56</v>
      </c>
      <c r="G12" s="154">
        <v>36</v>
      </c>
      <c r="H12" s="154">
        <v>47.7</v>
      </c>
      <c r="I12" s="155">
        <f>SUM(G12:H12)</f>
        <v>83.7</v>
      </c>
      <c r="J12" s="308">
        <f>SUM(D15+G15)</f>
        <v>483.90000000000003</v>
      </c>
      <c r="K12" s="297">
        <v>1</v>
      </c>
    </row>
    <row r="13" spans="1:11" s="135" customFormat="1" ht="15" customHeight="1">
      <c r="A13" s="313"/>
      <c r="B13" s="313"/>
      <c r="C13" s="138" t="s">
        <v>134</v>
      </c>
      <c r="D13" s="137">
        <v>40</v>
      </c>
      <c r="E13" s="137">
        <v>43</v>
      </c>
      <c r="F13" s="136">
        <f>SUM(D13:E13)</f>
        <v>83</v>
      </c>
      <c r="G13" s="154">
        <v>44.2</v>
      </c>
      <c r="H13" s="154">
        <v>46.2</v>
      </c>
      <c r="I13" s="155">
        <f>SUM(G13:H13)</f>
        <v>90.4</v>
      </c>
      <c r="J13" s="309"/>
      <c r="K13" s="298"/>
    </row>
    <row r="14" spans="1:11" s="135" customFormat="1" ht="15" customHeight="1">
      <c r="A14" s="313"/>
      <c r="B14" s="313"/>
      <c r="C14" s="138" t="s">
        <v>126</v>
      </c>
      <c r="D14" s="137">
        <v>39</v>
      </c>
      <c r="E14" s="137">
        <v>42</v>
      </c>
      <c r="F14" s="136">
        <f>SUM(D14:E14)</f>
        <v>81</v>
      </c>
      <c r="G14" s="154">
        <v>43.4</v>
      </c>
      <c r="H14" s="154">
        <v>46.4</v>
      </c>
      <c r="I14" s="155">
        <f>SUM(G14:H14)</f>
        <v>89.8</v>
      </c>
      <c r="J14" s="309"/>
      <c r="K14" s="298"/>
    </row>
    <row r="15" spans="1:11" ht="15" customHeight="1">
      <c r="A15" s="313"/>
      <c r="B15" s="313"/>
      <c r="C15" s="156" t="s">
        <v>80</v>
      </c>
      <c r="D15" s="307">
        <v>220</v>
      </c>
      <c r="E15" s="307"/>
      <c r="F15" s="307"/>
      <c r="G15" s="307">
        <f>SUM(I12:I14)</f>
        <v>263.90000000000003</v>
      </c>
      <c r="H15" s="307"/>
      <c r="I15" s="307"/>
      <c r="J15" s="310"/>
      <c r="K15" s="299"/>
    </row>
    <row r="16" spans="1:11" s="135" customFormat="1" ht="15" customHeight="1">
      <c r="A16" s="313">
        <v>2</v>
      </c>
      <c r="B16" s="313" t="s">
        <v>79</v>
      </c>
      <c r="C16" s="138" t="s">
        <v>157</v>
      </c>
      <c r="D16" s="137">
        <v>37</v>
      </c>
      <c r="E16" s="137">
        <v>41</v>
      </c>
      <c r="F16" s="136">
        <f>SUM(D16:E16)</f>
        <v>78</v>
      </c>
      <c r="G16" s="154">
        <v>43.4</v>
      </c>
      <c r="H16" s="154">
        <v>42.9</v>
      </c>
      <c r="I16" s="155">
        <f>SUM(G16:H16)</f>
        <v>86.3</v>
      </c>
      <c r="J16" s="308">
        <f>SUM(D19+G19)</f>
        <v>459.1</v>
      </c>
      <c r="K16" s="308">
        <v>2</v>
      </c>
    </row>
    <row r="17" spans="1:11" s="135" customFormat="1" ht="15" customHeight="1">
      <c r="A17" s="313"/>
      <c r="B17" s="313"/>
      <c r="C17" s="138" t="s">
        <v>158</v>
      </c>
      <c r="D17" s="137">
        <v>43</v>
      </c>
      <c r="E17" s="137">
        <v>35</v>
      </c>
      <c r="F17" s="136">
        <f>SUM(D17:E17)</f>
        <v>78</v>
      </c>
      <c r="G17" s="154">
        <v>41</v>
      </c>
      <c r="H17" s="154">
        <v>45.4</v>
      </c>
      <c r="I17" s="155">
        <f>SUM(G17:H17)</f>
        <v>86.4</v>
      </c>
      <c r="J17" s="309"/>
      <c r="K17" s="309"/>
    </row>
    <row r="18" spans="1:11" s="135" customFormat="1" ht="15" customHeight="1">
      <c r="A18" s="313"/>
      <c r="B18" s="313"/>
      <c r="C18" s="138" t="s">
        <v>159</v>
      </c>
      <c r="D18" s="137">
        <v>30</v>
      </c>
      <c r="E18" s="137">
        <v>24</v>
      </c>
      <c r="F18" s="136">
        <f>SUM(D18:E18)</f>
        <v>54</v>
      </c>
      <c r="G18" s="154">
        <v>36.9</v>
      </c>
      <c r="H18" s="154">
        <v>39.5</v>
      </c>
      <c r="I18" s="155">
        <f>SUM(G18:H18)</f>
        <v>76.400000000000006</v>
      </c>
      <c r="J18" s="309"/>
      <c r="K18" s="309"/>
    </row>
    <row r="19" spans="1:11" s="135" customFormat="1" ht="15" customHeight="1">
      <c r="A19" s="313"/>
      <c r="B19" s="313"/>
      <c r="C19" s="133" t="s">
        <v>80</v>
      </c>
      <c r="D19" s="314">
        <v>210</v>
      </c>
      <c r="E19" s="314"/>
      <c r="F19" s="314"/>
      <c r="G19" s="307">
        <f>SUM(I16:I18)</f>
        <v>249.1</v>
      </c>
      <c r="H19" s="307"/>
      <c r="I19" s="307"/>
      <c r="J19" s="310"/>
      <c r="K19" s="310"/>
    </row>
    <row r="20" spans="1:11" s="135" customFormat="1" ht="15" customHeight="1">
      <c r="A20" s="313">
        <v>3</v>
      </c>
      <c r="B20" s="313" t="s">
        <v>82</v>
      </c>
      <c r="C20" s="139" t="s">
        <v>125</v>
      </c>
      <c r="D20" s="137">
        <v>32</v>
      </c>
      <c r="E20" s="137">
        <v>39</v>
      </c>
      <c r="F20" s="136">
        <f>SUM(D20:E20)</f>
        <v>71</v>
      </c>
      <c r="G20" s="154">
        <v>42.6</v>
      </c>
      <c r="H20" s="154">
        <v>48.7</v>
      </c>
      <c r="I20" s="155">
        <f>SUM(G20:H20)</f>
        <v>91.300000000000011</v>
      </c>
      <c r="J20" s="308">
        <f>SUM(D23+G23)</f>
        <v>456.3</v>
      </c>
      <c r="K20" s="308">
        <v>3</v>
      </c>
    </row>
    <row r="21" spans="1:11" s="135" customFormat="1" ht="15" customHeight="1">
      <c r="A21" s="313"/>
      <c r="B21" s="313"/>
      <c r="C21" s="139" t="s">
        <v>163</v>
      </c>
      <c r="D21" s="137">
        <v>14</v>
      </c>
      <c r="E21" s="137">
        <v>22</v>
      </c>
      <c r="F21" s="136">
        <f>SUM(D21:E21)</f>
        <v>36</v>
      </c>
      <c r="G21" s="154">
        <v>37.700000000000003</v>
      </c>
      <c r="H21" s="154">
        <v>47</v>
      </c>
      <c r="I21" s="155">
        <f>SUM(G21:H21)</f>
        <v>84.7</v>
      </c>
      <c r="J21" s="309"/>
      <c r="K21" s="309"/>
    </row>
    <row r="22" spans="1:11" s="135" customFormat="1" ht="15" customHeight="1">
      <c r="A22" s="313"/>
      <c r="B22" s="313"/>
      <c r="C22" s="139" t="s">
        <v>164</v>
      </c>
      <c r="D22" s="137">
        <v>40</v>
      </c>
      <c r="E22" s="137">
        <v>41</v>
      </c>
      <c r="F22" s="136">
        <f>SUM(D22:E22)</f>
        <v>81</v>
      </c>
      <c r="G22" s="154">
        <v>46.7</v>
      </c>
      <c r="H22" s="154">
        <v>45.6</v>
      </c>
      <c r="I22" s="155">
        <f>SUM(G22:H22)</f>
        <v>92.300000000000011</v>
      </c>
      <c r="J22" s="309"/>
      <c r="K22" s="309"/>
    </row>
    <row r="23" spans="1:11" s="135" customFormat="1" ht="15" customHeight="1">
      <c r="A23" s="313"/>
      <c r="B23" s="313"/>
      <c r="C23" s="133" t="s">
        <v>80</v>
      </c>
      <c r="D23" s="314">
        <v>188</v>
      </c>
      <c r="E23" s="314"/>
      <c r="F23" s="314"/>
      <c r="G23" s="307">
        <f>SUM(I20:I22)</f>
        <v>268.3</v>
      </c>
      <c r="H23" s="307"/>
      <c r="I23" s="307"/>
      <c r="J23" s="310"/>
      <c r="K23" s="310"/>
    </row>
    <row r="24" spans="1:11" s="135" customFormat="1" ht="15" customHeight="1">
      <c r="A24" s="313">
        <v>4</v>
      </c>
      <c r="B24" s="313" t="s">
        <v>84</v>
      </c>
      <c r="C24" s="139" t="s">
        <v>169</v>
      </c>
      <c r="D24" s="137">
        <v>18</v>
      </c>
      <c r="E24" s="137">
        <v>30</v>
      </c>
      <c r="F24" s="136">
        <f>SUM(D24:E24)</f>
        <v>48</v>
      </c>
      <c r="G24" s="154">
        <v>38.700000000000003</v>
      </c>
      <c r="H24" s="154">
        <v>40.4</v>
      </c>
      <c r="I24" s="155">
        <f>SUM(G24:H24)</f>
        <v>79.099999999999994</v>
      </c>
      <c r="J24" s="308">
        <f>107+164.7</f>
        <v>271.7</v>
      </c>
      <c r="K24" s="308">
        <v>4</v>
      </c>
    </row>
    <row r="25" spans="1:11" s="135" customFormat="1" ht="15" customHeight="1">
      <c r="A25" s="313"/>
      <c r="B25" s="313"/>
      <c r="C25" s="139" t="s">
        <v>170</v>
      </c>
      <c r="D25" s="137">
        <v>29</v>
      </c>
      <c r="E25" s="137">
        <v>30</v>
      </c>
      <c r="F25" s="136">
        <f>SUM(D25:E25)</f>
        <v>59</v>
      </c>
      <c r="G25" s="154">
        <v>40.4</v>
      </c>
      <c r="H25" s="154">
        <v>45.2</v>
      </c>
      <c r="I25" s="155">
        <f>SUM(G25:H25)</f>
        <v>85.6</v>
      </c>
      <c r="J25" s="309"/>
      <c r="K25" s="309"/>
    </row>
    <row r="26" spans="1:11" s="135" customFormat="1" ht="15" customHeight="1">
      <c r="A26" s="313"/>
      <c r="B26" s="313"/>
      <c r="C26" s="138" t="s">
        <v>85</v>
      </c>
      <c r="D26" s="160">
        <v>34</v>
      </c>
      <c r="E26" s="160">
        <v>24</v>
      </c>
      <c r="F26" s="163">
        <f>SUM(D26:E26)</f>
        <v>58</v>
      </c>
      <c r="G26" s="161"/>
      <c r="H26" s="161"/>
      <c r="I26" s="162"/>
      <c r="J26" s="309"/>
      <c r="K26" s="309"/>
    </row>
    <row r="27" spans="1:11" s="135" customFormat="1" ht="15" customHeight="1">
      <c r="A27" s="313"/>
      <c r="B27" s="313"/>
      <c r="C27" s="139" t="s">
        <v>171</v>
      </c>
      <c r="D27" s="160"/>
      <c r="E27" s="160"/>
      <c r="F27" s="160"/>
      <c r="G27" s="161">
        <v>49.6</v>
      </c>
      <c r="H27" s="161">
        <v>48.2</v>
      </c>
      <c r="I27" s="162">
        <f>SUM(G27:H27)</f>
        <v>97.800000000000011</v>
      </c>
      <c r="J27" s="309"/>
      <c r="K27" s="309"/>
    </row>
    <row r="28" spans="1:11" s="135" customFormat="1" ht="15" customHeight="1">
      <c r="A28" s="313"/>
      <c r="B28" s="313"/>
      <c r="C28" s="133" t="s">
        <v>80</v>
      </c>
      <c r="D28" s="314" t="s">
        <v>201</v>
      </c>
      <c r="E28" s="314"/>
      <c r="F28" s="314"/>
      <c r="G28" s="312" t="s">
        <v>202</v>
      </c>
      <c r="H28" s="307"/>
      <c r="I28" s="307"/>
      <c r="J28" s="310"/>
      <c r="K28" s="310"/>
    </row>
    <row r="29" spans="1:11" s="135" customFormat="1" ht="15" customHeight="1">
      <c r="A29" s="313">
        <v>5</v>
      </c>
      <c r="B29" s="313" t="s">
        <v>81</v>
      </c>
      <c r="C29" s="139" t="s">
        <v>160</v>
      </c>
      <c r="D29" s="137">
        <v>23</v>
      </c>
      <c r="E29" s="137">
        <v>13</v>
      </c>
      <c r="F29" s="136">
        <f>SUM(D29:E29)</f>
        <v>36</v>
      </c>
      <c r="G29" s="154">
        <v>38.200000000000003</v>
      </c>
      <c r="H29" s="154">
        <v>38.700000000000003</v>
      </c>
      <c r="I29" s="155">
        <f t="shared" ref="I29:I35" si="0">SUM(G29:H29)</f>
        <v>76.900000000000006</v>
      </c>
      <c r="J29" s="308">
        <f>SUM(D32+G32)</f>
        <v>382.1</v>
      </c>
      <c r="K29" s="308">
        <v>5</v>
      </c>
    </row>
    <row r="30" spans="1:11" s="135" customFormat="1" ht="15" customHeight="1">
      <c r="A30" s="313"/>
      <c r="B30" s="313"/>
      <c r="C30" s="139" t="s">
        <v>161</v>
      </c>
      <c r="D30" s="137">
        <v>23</v>
      </c>
      <c r="E30" s="137">
        <v>29</v>
      </c>
      <c r="F30" s="136">
        <f>SUM(D30:E30)</f>
        <v>52</v>
      </c>
      <c r="G30" s="154">
        <v>35.700000000000003</v>
      </c>
      <c r="H30" s="154">
        <v>31.3</v>
      </c>
      <c r="I30" s="155">
        <f t="shared" si="0"/>
        <v>67</v>
      </c>
      <c r="J30" s="309"/>
      <c r="K30" s="309"/>
    </row>
    <row r="31" spans="1:11" s="135" customFormat="1" ht="15" customHeight="1">
      <c r="A31" s="313"/>
      <c r="B31" s="313"/>
      <c r="C31" s="139" t="s">
        <v>162</v>
      </c>
      <c r="D31" s="137">
        <v>39</v>
      </c>
      <c r="E31" s="137">
        <v>26</v>
      </c>
      <c r="F31" s="136">
        <f>SUM(D31:E31)</f>
        <v>65</v>
      </c>
      <c r="G31" s="154">
        <v>43.5</v>
      </c>
      <c r="H31" s="154">
        <v>41.7</v>
      </c>
      <c r="I31" s="155">
        <f t="shared" si="0"/>
        <v>85.2</v>
      </c>
      <c r="J31" s="309"/>
      <c r="K31" s="309"/>
    </row>
    <row r="32" spans="1:11" s="135" customFormat="1" ht="15" customHeight="1">
      <c r="A32" s="313"/>
      <c r="B32" s="313"/>
      <c r="C32" s="133" t="s">
        <v>80</v>
      </c>
      <c r="D32" s="314">
        <v>153</v>
      </c>
      <c r="E32" s="314"/>
      <c r="F32" s="314"/>
      <c r="G32" s="307">
        <f>SUM(I29:I31)</f>
        <v>229.10000000000002</v>
      </c>
      <c r="H32" s="307"/>
      <c r="I32" s="307"/>
      <c r="J32" s="310"/>
      <c r="K32" s="310"/>
    </row>
    <row r="33" spans="1:11" s="135" customFormat="1" ht="15" customHeight="1">
      <c r="A33" s="313">
        <v>6</v>
      </c>
      <c r="B33" s="313" t="s">
        <v>83</v>
      </c>
      <c r="C33" s="139" t="s">
        <v>165</v>
      </c>
      <c r="D33" s="137">
        <v>16</v>
      </c>
      <c r="E33" s="137">
        <v>28</v>
      </c>
      <c r="F33" s="136">
        <f>SUM(D33:E33)</f>
        <v>44</v>
      </c>
      <c r="G33" s="154">
        <v>43.4</v>
      </c>
      <c r="H33" s="154">
        <v>47.8</v>
      </c>
      <c r="I33" s="155">
        <f t="shared" si="0"/>
        <v>91.199999999999989</v>
      </c>
      <c r="J33" s="308">
        <f>SUM(D36+G36)</f>
        <v>344.5</v>
      </c>
      <c r="K33" s="308">
        <v>6</v>
      </c>
    </row>
    <row r="34" spans="1:11" s="135" customFormat="1" ht="15" customHeight="1">
      <c r="A34" s="313"/>
      <c r="B34" s="313"/>
      <c r="C34" s="139" t="s">
        <v>166</v>
      </c>
      <c r="D34" s="137">
        <v>20</v>
      </c>
      <c r="E34" s="137">
        <v>16</v>
      </c>
      <c r="F34" s="136">
        <f>SUM(D34:E34)</f>
        <v>36</v>
      </c>
      <c r="G34" s="154">
        <v>44.3</v>
      </c>
      <c r="H34" s="154">
        <v>45.6</v>
      </c>
      <c r="I34" s="155">
        <f t="shared" si="0"/>
        <v>89.9</v>
      </c>
      <c r="J34" s="309"/>
      <c r="K34" s="309"/>
    </row>
    <row r="35" spans="1:11" s="135" customFormat="1" ht="15" customHeight="1">
      <c r="A35" s="313"/>
      <c r="B35" s="313"/>
      <c r="C35" s="139" t="s">
        <v>167</v>
      </c>
      <c r="D35" s="137">
        <v>0</v>
      </c>
      <c r="E35" s="137">
        <v>10</v>
      </c>
      <c r="F35" s="136">
        <f>SUM(D35:E35)</f>
        <v>10</v>
      </c>
      <c r="G35" s="154">
        <v>37.9</v>
      </c>
      <c r="H35" s="154">
        <v>35.5</v>
      </c>
      <c r="I35" s="155">
        <f t="shared" si="0"/>
        <v>73.400000000000006</v>
      </c>
      <c r="J35" s="309"/>
      <c r="K35" s="309"/>
    </row>
    <row r="36" spans="1:11" s="135" customFormat="1" ht="15" customHeight="1">
      <c r="A36" s="313"/>
      <c r="B36" s="313"/>
      <c r="C36" s="133" t="s">
        <v>80</v>
      </c>
      <c r="D36" s="314">
        <v>90</v>
      </c>
      <c r="E36" s="314"/>
      <c r="F36" s="314"/>
      <c r="G36" s="307">
        <f>SUM(I33:I35)</f>
        <v>254.5</v>
      </c>
      <c r="H36" s="307"/>
      <c r="I36" s="307"/>
      <c r="J36" s="310"/>
      <c r="K36" s="310"/>
    </row>
    <row r="39" spans="1:11">
      <c r="C39" s="67" t="s">
        <v>115</v>
      </c>
      <c r="D39" s="148"/>
      <c r="E39" s="149"/>
      <c r="F39" s="150"/>
      <c r="G39" s="311" t="s">
        <v>188</v>
      </c>
      <c r="H39" s="311"/>
    </row>
    <row r="40" spans="1:11">
      <c r="C40" s="67"/>
      <c r="D40" s="148"/>
      <c r="E40" s="149"/>
      <c r="F40" s="150"/>
      <c r="G40" s="149"/>
    </row>
    <row r="41" spans="1:11" ht="20.5" customHeight="1">
      <c r="C41" s="67" t="s">
        <v>15</v>
      </c>
      <c r="D41" s="148"/>
      <c r="E41" s="149"/>
      <c r="F41" s="150"/>
      <c r="G41" s="311" t="s">
        <v>117</v>
      </c>
      <c r="H41" s="311"/>
    </row>
  </sheetData>
  <mergeCells count="48">
    <mergeCell ref="A33:A36"/>
    <mergeCell ref="B33:B36"/>
    <mergeCell ref="D36:F36"/>
    <mergeCell ref="A16:A19"/>
    <mergeCell ref="B16:B19"/>
    <mergeCell ref="D19:F19"/>
    <mergeCell ref="A29:A32"/>
    <mergeCell ref="B29:B32"/>
    <mergeCell ref="D32:F32"/>
    <mergeCell ref="K16:K19"/>
    <mergeCell ref="K29:K32"/>
    <mergeCell ref="A24:A28"/>
    <mergeCell ref="B24:B28"/>
    <mergeCell ref="D28:F28"/>
    <mergeCell ref="G32:I32"/>
    <mergeCell ref="G23:I23"/>
    <mergeCell ref="J16:J19"/>
    <mergeCell ref="G19:I19"/>
    <mergeCell ref="A20:A23"/>
    <mergeCell ref="B20:B23"/>
    <mergeCell ref="D23:F23"/>
    <mergeCell ref="G36:I36"/>
    <mergeCell ref="K20:K23"/>
    <mergeCell ref="K33:K36"/>
    <mergeCell ref="K24:K28"/>
    <mergeCell ref="G41:H41"/>
    <mergeCell ref="G39:H39"/>
    <mergeCell ref="G28:I28"/>
    <mergeCell ref="J29:J32"/>
    <mergeCell ref="J20:J23"/>
    <mergeCell ref="J33:J36"/>
    <mergeCell ref="J24:J28"/>
    <mergeCell ref="K12:K15"/>
    <mergeCell ref="A1:K1"/>
    <mergeCell ref="A3:K3"/>
    <mergeCell ref="J9:J11"/>
    <mergeCell ref="K9:K11"/>
    <mergeCell ref="G15:I15"/>
    <mergeCell ref="J12:J15"/>
    <mergeCell ref="A12:A15"/>
    <mergeCell ref="B12:B15"/>
    <mergeCell ref="D15:F15"/>
    <mergeCell ref="A9:A11"/>
    <mergeCell ref="B9:B11"/>
    <mergeCell ref="C9:I9"/>
    <mergeCell ref="C10:C11"/>
    <mergeCell ref="D10:F10"/>
    <mergeCell ref="G10:I10"/>
  </mergeCells>
  <pageMargins left="0.25" right="0.25" top="0.75" bottom="0.75" header="0.3" footer="0.3"/>
  <pageSetup paperSize="9" scale="92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A3" sqref="A3:G3"/>
    </sheetView>
  </sheetViews>
  <sheetFormatPr defaultRowHeight="14.5"/>
  <cols>
    <col min="1" max="1" width="8.7265625" style="74"/>
    <col min="2" max="2" width="20" style="74" customWidth="1"/>
    <col min="3" max="3" width="8.7265625" style="74"/>
    <col min="4" max="5" width="8.26953125" style="74" customWidth="1"/>
    <col min="6" max="6" width="14.453125" style="74" customWidth="1"/>
    <col min="7" max="7" width="8.7265625" style="74"/>
  </cols>
  <sheetData>
    <row r="1" spans="1:9" ht="79.5" customHeight="1">
      <c r="A1" s="264" t="s">
        <v>93</v>
      </c>
      <c r="B1" s="265"/>
      <c r="C1" s="265"/>
      <c r="D1" s="265"/>
      <c r="E1" s="265"/>
      <c r="F1" s="265"/>
      <c r="G1" s="266"/>
      <c r="H1" s="109"/>
      <c r="I1" s="109"/>
    </row>
    <row r="2" spans="1:9" ht="15.5" customHeight="1">
      <c r="A2" s="99"/>
      <c r="B2" s="99"/>
      <c r="C2" s="99"/>
      <c r="D2" s="99"/>
      <c r="E2" s="99"/>
      <c r="F2" s="99"/>
      <c r="G2" s="99"/>
      <c r="H2" s="99"/>
      <c r="I2" s="99"/>
    </row>
    <row r="3" spans="1:9" ht="28" customHeight="1">
      <c r="A3" s="300" t="s">
        <v>187</v>
      </c>
      <c r="B3" s="300"/>
      <c r="C3" s="300"/>
      <c r="D3" s="300"/>
      <c r="E3" s="300"/>
      <c r="F3" s="300"/>
      <c r="G3" s="300"/>
      <c r="H3" s="117"/>
      <c r="I3" s="117"/>
    </row>
    <row r="4" spans="1:9" ht="22.5" customHeight="1">
      <c r="A4" s="126"/>
      <c r="B4" s="126"/>
      <c r="C4" s="126"/>
      <c r="D4" s="126"/>
      <c r="E4" s="126"/>
      <c r="F4" s="126"/>
      <c r="G4" s="126"/>
      <c r="H4" s="117"/>
      <c r="I4" s="117"/>
    </row>
    <row r="5" spans="1:9" ht="22.5" customHeight="1">
      <c r="A5" s="8" t="s">
        <v>186</v>
      </c>
      <c r="B5" s="113"/>
      <c r="C5" s="113"/>
      <c r="D5" s="113"/>
      <c r="E5" s="113"/>
      <c r="F5" s="123"/>
      <c r="G5" s="124" t="s">
        <v>182</v>
      </c>
      <c r="H5" s="110"/>
      <c r="I5" s="110"/>
    </row>
    <row r="6" spans="1:9" ht="14.5" customHeight="1">
      <c r="A6" s="13" t="s">
        <v>180</v>
      </c>
      <c r="B6" s="114"/>
      <c r="C6" s="114"/>
      <c r="D6" s="114"/>
      <c r="E6" s="114"/>
      <c r="F6" s="114"/>
      <c r="G6" s="115"/>
      <c r="H6" s="99"/>
      <c r="I6" s="99"/>
    </row>
    <row r="7" spans="1:9" ht="14.5" customHeight="1">
      <c r="A7" s="13"/>
      <c r="B7" s="114"/>
      <c r="C7" s="114"/>
      <c r="D7" s="114"/>
      <c r="E7" s="114"/>
      <c r="F7" s="114"/>
      <c r="G7" s="114"/>
      <c r="H7" s="99"/>
      <c r="I7" s="99"/>
    </row>
    <row r="8" spans="1:9" ht="30" customHeight="1">
      <c r="A8" s="125" t="s">
        <v>192</v>
      </c>
      <c r="B8" s="125" t="s">
        <v>185</v>
      </c>
      <c r="C8" s="125" t="s">
        <v>1</v>
      </c>
      <c r="D8" s="128" t="s">
        <v>76</v>
      </c>
      <c r="E8" s="129" t="s">
        <v>77</v>
      </c>
      <c r="F8" s="129" t="s">
        <v>78</v>
      </c>
      <c r="G8" s="125" t="s">
        <v>3</v>
      </c>
    </row>
    <row r="9" spans="1:9" ht="23" customHeight="1">
      <c r="A9" s="121">
        <v>1</v>
      </c>
      <c r="B9" s="127" t="s">
        <v>159</v>
      </c>
      <c r="C9" s="79" t="s">
        <v>4</v>
      </c>
      <c r="D9" s="121">
        <v>44.6</v>
      </c>
      <c r="E9" s="121">
        <v>47.5</v>
      </c>
      <c r="F9" s="79">
        <f>SUM(D9:E9)</f>
        <v>92.1</v>
      </c>
      <c r="G9" s="77">
        <v>1</v>
      </c>
    </row>
    <row r="10" spans="1:9" ht="23" customHeight="1">
      <c r="A10" s="121">
        <v>2</v>
      </c>
      <c r="B10" s="127" t="s">
        <v>163</v>
      </c>
      <c r="C10" s="79" t="s">
        <v>6</v>
      </c>
      <c r="D10" s="121">
        <v>45.3</v>
      </c>
      <c r="E10" s="121">
        <v>45.5</v>
      </c>
      <c r="F10" s="79">
        <f t="shared" ref="F10:F20" si="0">SUM(D10:E10)</f>
        <v>90.8</v>
      </c>
      <c r="G10" s="77">
        <v>2</v>
      </c>
    </row>
    <row r="11" spans="1:9" ht="23" customHeight="1">
      <c r="A11" s="121">
        <v>3</v>
      </c>
      <c r="B11" s="130" t="s">
        <v>166</v>
      </c>
      <c r="C11" s="79" t="s">
        <v>7</v>
      </c>
      <c r="D11" s="121">
        <v>44.5</v>
      </c>
      <c r="E11" s="121">
        <v>44.8</v>
      </c>
      <c r="F11" s="79">
        <f t="shared" si="0"/>
        <v>89.3</v>
      </c>
      <c r="G11" s="77">
        <v>3</v>
      </c>
    </row>
    <row r="12" spans="1:9" ht="23" customHeight="1">
      <c r="A12" s="121">
        <v>4</v>
      </c>
      <c r="B12" s="127" t="s">
        <v>168</v>
      </c>
      <c r="C12" s="79" t="s">
        <v>27</v>
      </c>
      <c r="D12" s="121">
        <v>44.7</v>
      </c>
      <c r="E12" s="121">
        <v>43.6</v>
      </c>
      <c r="F12" s="79">
        <f t="shared" si="0"/>
        <v>88.300000000000011</v>
      </c>
      <c r="G12" s="77">
        <v>4</v>
      </c>
    </row>
    <row r="13" spans="1:9" ht="23" customHeight="1">
      <c r="A13" s="121">
        <v>5</v>
      </c>
      <c r="B13" s="130" t="s">
        <v>194</v>
      </c>
      <c r="C13" s="79" t="s">
        <v>7</v>
      </c>
      <c r="D13" s="121">
        <v>41.3</v>
      </c>
      <c r="E13" s="121">
        <v>43.9</v>
      </c>
      <c r="F13" s="79">
        <f t="shared" si="0"/>
        <v>85.199999999999989</v>
      </c>
      <c r="G13" s="77">
        <v>5</v>
      </c>
    </row>
    <row r="14" spans="1:9" ht="23" customHeight="1">
      <c r="A14" s="121">
        <v>6</v>
      </c>
      <c r="B14" s="127" t="s">
        <v>195</v>
      </c>
      <c r="C14" s="79" t="s">
        <v>7</v>
      </c>
      <c r="D14" s="121">
        <v>38.5</v>
      </c>
      <c r="E14" s="121">
        <v>45.3</v>
      </c>
      <c r="F14" s="79">
        <f t="shared" si="0"/>
        <v>83.8</v>
      </c>
      <c r="G14" s="77">
        <v>6</v>
      </c>
    </row>
    <row r="15" spans="1:9" ht="23" customHeight="1">
      <c r="A15" s="121">
        <v>7</v>
      </c>
      <c r="B15" s="127" t="s">
        <v>196</v>
      </c>
      <c r="C15" s="79" t="s">
        <v>7</v>
      </c>
      <c r="D15" s="121">
        <v>37.9</v>
      </c>
      <c r="E15" s="121">
        <v>43.2</v>
      </c>
      <c r="F15" s="79">
        <f t="shared" si="0"/>
        <v>81.099999999999994</v>
      </c>
      <c r="G15" s="77">
        <v>7</v>
      </c>
    </row>
    <row r="16" spans="1:9" ht="23" customHeight="1">
      <c r="A16" s="121">
        <v>8</v>
      </c>
      <c r="B16" s="127" t="s">
        <v>197</v>
      </c>
      <c r="C16" s="79" t="s">
        <v>7</v>
      </c>
      <c r="D16" s="121">
        <v>41.9</v>
      </c>
      <c r="E16" s="121">
        <v>36.9</v>
      </c>
      <c r="F16" s="79">
        <f t="shared" si="0"/>
        <v>78.8</v>
      </c>
      <c r="G16" s="77">
        <v>8</v>
      </c>
    </row>
    <row r="17" spans="1:7" ht="23" customHeight="1">
      <c r="A17" s="121">
        <v>9</v>
      </c>
      <c r="B17" s="127" t="s">
        <v>167</v>
      </c>
      <c r="C17" s="79" t="s">
        <v>7</v>
      </c>
      <c r="D17" s="121">
        <v>38.200000000000003</v>
      </c>
      <c r="E17" s="121">
        <v>36.5</v>
      </c>
      <c r="F17" s="79">
        <f t="shared" si="0"/>
        <v>74.7</v>
      </c>
      <c r="G17" s="77">
        <v>9</v>
      </c>
    </row>
    <row r="18" spans="1:7" ht="23" customHeight="1">
      <c r="A18" s="121">
        <v>10</v>
      </c>
      <c r="B18" s="127" t="s">
        <v>198</v>
      </c>
      <c r="C18" s="79" t="s">
        <v>7</v>
      </c>
      <c r="D18" s="121">
        <v>27.4</v>
      </c>
      <c r="E18" s="121">
        <v>33.1</v>
      </c>
      <c r="F18" s="79">
        <f t="shared" si="0"/>
        <v>60.5</v>
      </c>
      <c r="G18" s="77">
        <v>10</v>
      </c>
    </row>
    <row r="19" spans="1:7" ht="23" customHeight="1">
      <c r="A19" s="121">
        <v>11</v>
      </c>
      <c r="B19" s="127" t="s">
        <v>199</v>
      </c>
      <c r="C19" s="79" t="s">
        <v>7</v>
      </c>
      <c r="D19" s="121">
        <v>24.9</v>
      </c>
      <c r="E19" s="121">
        <v>33.9</v>
      </c>
      <c r="F19" s="79">
        <f t="shared" si="0"/>
        <v>58.8</v>
      </c>
      <c r="G19" s="77">
        <v>11</v>
      </c>
    </row>
    <row r="20" spans="1:7" ht="23" customHeight="1">
      <c r="A20" s="121">
        <v>12</v>
      </c>
      <c r="B20" s="127" t="s">
        <v>200</v>
      </c>
      <c r="C20" s="79" t="s">
        <v>7</v>
      </c>
      <c r="D20" s="131">
        <v>33</v>
      </c>
      <c r="E20" s="121">
        <v>23.2</v>
      </c>
      <c r="F20" s="79">
        <f t="shared" si="0"/>
        <v>56.2</v>
      </c>
      <c r="G20" s="77">
        <v>12</v>
      </c>
    </row>
    <row r="22" spans="1:7">
      <c r="B22" s="67" t="s">
        <v>115</v>
      </c>
      <c r="C22" s="68"/>
      <c r="D22" s="59"/>
      <c r="F22" s="80" t="s">
        <v>188</v>
      </c>
    </row>
    <row r="23" spans="1:7">
      <c r="B23" s="67"/>
      <c r="C23" s="68"/>
      <c r="D23" s="59"/>
      <c r="F23" s="59"/>
    </row>
    <row r="24" spans="1:7">
      <c r="B24" s="67" t="s">
        <v>15</v>
      </c>
      <c r="C24" s="68"/>
      <c r="D24" s="59"/>
      <c r="F24" s="80" t="s">
        <v>117</v>
      </c>
    </row>
  </sheetData>
  <sortState ref="A4:G11">
    <sortCondition descending="1" ref="F4:F11"/>
  </sortState>
  <mergeCells count="2">
    <mergeCell ref="A1:G1"/>
    <mergeCell ref="A3:G3"/>
  </mergeCells>
  <pageMargins left="0.70866141732283472" right="0.70866141732283472" top="0.74803149606299213" bottom="0.74803149606299213" header="0.31496062992125984" footer="0.31496062992125984"/>
  <pageSetup paperSize="9" scale="110" fitToWidth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G2" sqref="G2"/>
    </sheetView>
  </sheetViews>
  <sheetFormatPr defaultRowHeight="14.5"/>
  <cols>
    <col min="1" max="1" width="6.6328125" customWidth="1"/>
    <col min="2" max="2" width="22.81640625" customWidth="1"/>
    <col min="4" max="4" width="9.26953125" customWidth="1"/>
    <col min="5" max="5" width="9.6328125" customWidth="1"/>
    <col min="6" max="6" width="12.36328125" customWidth="1"/>
  </cols>
  <sheetData>
    <row r="1" spans="1:10" ht="79" customHeight="1">
      <c r="A1" s="264" t="s">
        <v>93</v>
      </c>
      <c r="B1" s="265"/>
      <c r="C1" s="265"/>
      <c r="D1" s="265"/>
      <c r="E1" s="265"/>
      <c r="F1" s="265"/>
      <c r="G1" s="266"/>
      <c r="H1" s="109"/>
      <c r="I1" s="109"/>
      <c r="J1" s="109"/>
    </row>
    <row r="2" spans="1:10" ht="15.5" customHeight="1">
      <c r="A2" s="99"/>
      <c r="B2" s="99"/>
      <c r="C2" s="99"/>
      <c r="D2" s="99"/>
      <c r="E2" s="99"/>
      <c r="F2" s="99"/>
      <c r="G2" s="99"/>
      <c r="H2" s="99"/>
      <c r="I2" s="99"/>
      <c r="J2" s="99"/>
    </row>
    <row r="3" spans="1:10" ht="28" customHeight="1">
      <c r="A3" s="300" t="s">
        <v>189</v>
      </c>
      <c r="B3" s="300"/>
      <c r="C3" s="300"/>
      <c r="D3" s="300"/>
      <c r="E3" s="300"/>
      <c r="F3" s="300"/>
      <c r="G3" s="300"/>
      <c r="H3" s="117"/>
      <c r="I3" s="117"/>
      <c r="J3" s="117"/>
    </row>
    <row r="4" spans="1:10" ht="18.5" customHeight="1">
      <c r="A4" s="126"/>
      <c r="B4" s="126"/>
      <c r="C4" s="126"/>
      <c r="D4" s="126"/>
      <c r="E4" s="126"/>
      <c r="F4" s="126"/>
      <c r="G4" s="126"/>
      <c r="H4" s="117"/>
      <c r="I4" s="117"/>
      <c r="J4" s="117"/>
    </row>
    <row r="5" spans="1:10" ht="22.5" customHeight="1">
      <c r="A5" s="8" t="s">
        <v>186</v>
      </c>
      <c r="B5" s="113"/>
      <c r="C5" s="113"/>
      <c r="D5" s="113"/>
      <c r="E5" s="113"/>
      <c r="F5" s="123"/>
      <c r="G5" s="124" t="s">
        <v>182</v>
      </c>
      <c r="H5" s="110"/>
      <c r="I5" s="110"/>
      <c r="J5" s="110"/>
    </row>
    <row r="6" spans="1:10" ht="14.5" customHeight="1">
      <c r="A6" s="13" t="s">
        <v>180</v>
      </c>
      <c r="B6" s="114"/>
      <c r="C6" s="114"/>
      <c r="D6" s="114"/>
      <c r="E6" s="114"/>
      <c r="F6" s="114"/>
      <c r="G6" s="115"/>
      <c r="H6" s="99"/>
      <c r="I6" s="99"/>
      <c r="J6" s="99"/>
    </row>
    <row r="9" spans="1:10" ht="28" customHeight="1">
      <c r="A9" s="125" t="s">
        <v>0</v>
      </c>
      <c r="B9" s="125" t="s">
        <v>185</v>
      </c>
      <c r="C9" s="125" t="s">
        <v>1</v>
      </c>
      <c r="D9" s="128" t="s">
        <v>76</v>
      </c>
      <c r="E9" s="129" t="s">
        <v>77</v>
      </c>
      <c r="F9" s="129" t="s">
        <v>191</v>
      </c>
      <c r="G9" s="125" t="s">
        <v>3</v>
      </c>
    </row>
    <row r="10" spans="1:10" ht="22" customHeight="1">
      <c r="A10" s="77">
        <v>1</v>
      </c>
      <c r="B10" s="127" t="s">
        <v>164</v>
      </c>
      <c r="C10" s="79" t="s">
        <v>6</v>
      </c>
      <c r="D10" s="121">
        <v>47.3</v>
      </c>
      <c r="E10" s="131">
        <v>49</v>
      </c>
      <c r="F10" s="79">
        <f>SUM(D10:E10)</f>
        <v>96.3</v>
      </c>
      <c r="G10" s="77">
        <v>1</v>
      </c>
    </row>
    <row r="11" spans="1:10" ht="22" customHeight="1">
      <c r="A11" s="121">
        <v>2</v>
      </c>
      <c r="B11" s="127" t="s">
        <v>165</v>
      </c>
      <c r="C11" s="79" t="s">
        <v>7</v>
      </c>
      <c r="D11" s="121">
        <v>47.2</v>
      </c>
      <c r="E11" s="121">
        <v>48.5</v>
      </c>
      <c r="F11" s="79">
        <f t="shared" ref="F11:F17" si="0">SUM(D11:E11)</f>
        <v>95.7</v>
      </c>
      <c r="G11" s="77">
        <v>2</v>
      </c>
    </row>
    <row r="12" spans="1:10" ht="22" customHeight="1">
      <c r="A12" s="121">
        <v>3</v>
      </c>
      <c r="B12" s="127" t="s">
        <v>134</v>
      </c>
      <c r="C12" s="79" t="s">
        <v>27</v>
      </c>
      <c r="D12" s="121">
        <v>46.9</v>
      </c>
      <c r="E12" s="121">
        <v>48.3</v>
      </c>
      <c r="F12" s="79">
        <f t="shared" si="0"/>
        <v>95.199999999999989</v>
      </c>
      <c r="G12" s="77">
        <v>3</v>
      </c>
    </row>
    <row r="13" spans="1:10" ht="22" customHeight="1">
      <c r="A13" s="77">
        <v>4</v>
      </c>
      <c r="B13" s="127" t="s">
        <v>190</v>
      </c>
      <c r="C13" s="79" t="s">
        <v>8</v>
      </c>
      <c r="D13" s="121">
        <v>45.6</v>
      </c>
      <c r="E13" s="121">
        <v>47.3</v>
      </c>
      <c r="F13" s="79">
        <f t="shared" si="0"/>
        <v>92.9</v>
      </c>
      <c r="G13" s="77">
        <v>4</v>
      </c>
    </row>
    <row r="14" spans="1:10" ht="22" customHeight="1">
      <c r="A14" s="121">
        <v>5</v>
      </c>
      <c r="B14" s="127" t="s">
        <v>126</v>
      </c>
      <c r="C14" s="79" t="s">
        <v>27</v>
      </c>
      <c r="D14" s="121">
        <v>46.9</v>
      </c>
      <c r="E14" s="131">
        <v>45</v>
      </c>
      <c r="F14" s="79">
        <f t="shared" si="0"/>
        <v>91.9</v>
      </c>
      <c r="G14" s="77">
        <v>5</v>
      </c>
    </row>
    <row r="15" spans="1:10" ht="22" customHeight="1">
      <c r="A15" s="121">
        <v>6</v>
      </c>
      <c r="B15" s="127" t="s">
        <v>170</v>
      </c>
      <c r="C15" s="79" t="s">
        <v>8</v>
      </c>
      <c r="D15" s="121">
        <v>41.4</v>
      </c>
      <c r="E15" s="121">
        <v>42.6</v>
      </c>
      <c r="F15" s="132">
        <f t="shared" si="0"/>
        <v>84</v>
      </c>
      <c r="G15" s="77">
        <v>6</v>
      </c>
    </row>
    <row r="16" spans="1:10" ht="22" customHeight="1">
      <c r="A16" s="77">
        <v>7</v>
      </c>
      <c r="B16" s="127" t="s">
        <v>193</v>
      </c>
      <c r="C16" s="79" t="s">
        <v>6</v>
      </c>
      <c r="D16" s="121">
        <v>37.299999999999997</v>
      </c>
      <c r="E16" s="121">
        <v>35.299999999999997</v>
      </c>
      <c r="F16" s="79">
        <f t="shared" si="0"/>
        <v>72.599999999999994</v>
      </c>
      <c r="G16" s="77">
        <v>7</v>
      </c>
    </row>
    <row r="17" spans="1:7" ht="22" customHeight="1">
      <c r="A17" s="121">
        <v>8</v>
      </c>
      <c r="B17" s="127" t="s">
        <v>136</v>
      </c>
      <c r="C17" s="79" t="s">
        <v>7</v>
      </c>
      <c r="D17" s="121">
        <v>39.4</v>
      </c>
      <c r="E17" s="121">
        <v>28.9</v>
      </c>
      <c r="F17" s="79">
        <f t="shared" si="0"/>
        <v>68.3</v>
      </c>
      <c r="G17" s="77">
        <v>8</v>
      </c>
    </row>
    <row r="19" spans="1:7">
      <c r="B19" s="67" t="s">
        <v>115</v>
      </c>
      <c r="C19" s="68"/>
      <c r="D19" s="59"/>
      <c r="E19" s="74"/>
      <c r="F19" s="80" t="s">
        <v>188</v>
      </c>
    </row>
    <row r="20" spans="1:7">
      <c r="B20" s="67"/>
      <c r="C20" s="68"/>
      <c r="D20" s="59"/>
      <c r="E20" s="74"/>
      <c r="F20" s="59"/>
    </row>
    <row r="21" spans="1:7">
      <c r="B21" s="67" t="s">
        <v>15</v>
      </c>
      <c r="C21" s="68"/>
      <c r="D21" s="59"/>
      <c r="E21" s="74"/>
      <c r="F21" s="80" t="s">
        <v>117</v>
      </c>
    </row>
  </sheetData>
  <sortState ref="A4:G14">
    <sortCondition descending="1" ref="F4:F14"/>
  </sortState>
  <mergeCells count="2">
    <mergeCell ref="A1:G1"/>
    <mergeCell ref="A3:G3"/>
  </mergeCells>
  <pageMargins left="0.70866141732283472" right="0.70866141732283472" top="0.74803149606299213" bottom="0.74803149606299213" header="0.31496062992125984" footer="0.31496062992125984"/>
  <pageSetup paperSize="9" scale="11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17" sqref="K17"/>
    </sheetView>
  </sheetViews>
  <sheetFormatPr defaultRowHeight="14.5"/>
  <cols>
    <col min="1" max="1" width="15.7265625" customWidth="1"/>
    <col min="2" max="2" width="13.08984375" customWidth="1"/>
    <col min="3" max="3" width="10.36328125" customWidth="1"/>
    <col min="4" max="4" width="12.7265625" customWidth="1"/>
    <col min="5" max="5" width="14" customWidth="1"/>
    <col min="6" max="6" width="11.90625" customWidth="1"/>
    <col min="7" max="7" width="10.7265625" customWidth="1"/>
  </cols>
  <sheetData>
    <row r="1" spans="1:10" ht="72.5" customHeight="1">
      <c r="A1" s="264" t="s">
        <v>93</v>
      </c>
      <c r="B1" s="265"/>
      <c r="C1" s="265"/>
      <c r="D1" s="265"/>
      <c r="E1" s="265"/>
      <c r="F1" s="265"/>
      <c r="G1" s="265"/>
      <c r="H1" s="265"/>
      <c r="I1" s="266"/>
    </row>
    <row r="2" spans="1:10" ht="11" customHeight="1">
      <c r="A2" s="99"/>
      <c r="B2" s="99"/>
      <c r="C2" s="99"/>
      <c r="D2" s="99"/>
      <c r="E2" s="99"/>
      <c r="F2" s="99"/>
      <c r="G2" s="99"/>
      <c r="H2" s="99"/>
      <c r="I2" s="99"/>
    </row>
    <row r="3" spans="1:10" ht="19" customHeight="1">
      <c r="A3" s="317" t="s">
        <v>219</v>
      </c>
      <c r="B3" s="317"/>
      <c r="C3" s="317"/>
      <c r="D3" s="317"/>
      <c r="E3" s="317"/>
      <c r="F3" s="317"/>
      <c r="G3" s="317"/>
      <c r="H3" s="317"/>
      <c r="I3" s="317"/>
    </row>
    <row r="4" spans="1:10" ht="10" customHeight="1"/>
    <row r="5" spans="1:10" ht="22.5" customHeight="1">
      <c r="A5" s="8" t="s">
        <v>218</v>
      </c>
      <c r="B5" s="113"/>
      <c r="C5" s="113"/>
      <c r="D5" s="113"/>
      <c r="E5" s="113"/>
      <c r="F5" s="123"/>
      <c r="G5" s="123"/>
      <c r="H5" s="9"/>
      <c r="I5" s="164" t="s">
        <v>215</v>
      </c>
      <c r="J5" s="110"/>
    </row>
    <row r="6" spans="1:10" ht="14.5" customHeight="1">
      <c r="A6" s="165" t="s">
        <v>217</v>
      </c>
      <c r="B6" s="114"/>
      <c r="C6" s="114"/>
      <c r="D6" s="114"/>
      <c r="E6" s="114"/>
      <c r="F6" s="114"/>
      <c r="G6" s="114"/>
      <c r="H6" s="114"/>
      <c r="I6" s="166" t="s">
        <v>216</v>
      </c>
      <c r="J6" s="99"/>
    </row>
    <row r="7" spans="1:10" ht="15" thickBot="1"/>
    <row r="8" spans="1:10" ht="14.5" customHeight="1">
      <c r="A8" s="167" t="s">
        <v>16</v>
      </c>
      <c r="B8" s="318" t="s">
        <v>18</v>
      </c>
      <c r="C8" s="318" t="s">
        <v>19</v>
      </c>
      <c r="D8" s="318" t="s">
        <v>20</v>
      </c>
      <c r="E8" s="318" t="s">
        <v>21</v>
      </c>
      <c r="F8" s="318" t="s">
        <v>22</v>
      </c>
      <c r="G8" s="318" t="s">
        <v>23</v>
      </c>
      <c r="H8" s="318" t="s">
        <v>24</v>
      </c>
      <c r="I8" s="321" t="s">
        <v>3</v>
      </c>
      <c r="J8" s="57"/>
    </row>
    <row r="9" spans="1:10">
      <c r="A9" s="168" t="s">
        <v>17</v>
      </c>
      <c r="B9" s="319"/>
      <c r="C9" s="319"/>
      <c r="D9" s="319"/>
      <c r="E9" s="319"/>
      <c r="F9" s="319"/>
      <c r="G9" s="319"/>
      <c r="H9" s="319"/>
      <c r="I9" s="322"/>
      <c r="J9" s="57"/>
    </row>
    <row r="10" spans="1:10" ht="15" thickBot="1">
      <c r="A10" s="169"/>
      <c r="B10" s="320"/>
      <c r="C10" s="320"/>
      <c r="D10" s="320"/>
      <c r="E10" s="320"/>
      <c r="F10" s="320"/>
      <c r="G10" s="320"/>
      <c r="H10" s="320"/>
      <c r="I10" s="323"/>
      <c r="J10" s="57"/>
    </row>
    <row r="11" spans="1:10" ht="22.5" customHeight="1" thickBot="1">
      <c r="A11" s="60" t="s">
        <v>87</v>
      </c>
      <c r="B11" s="58">
        <v>3</v>
      </c>
      <c r="C11" s="58">
        <v>2</v>
      </c>
      <c r="D11" s="58">
        <v>5</v>
      </c>
      <c r="E11" s="58">
        <v>2</v>
      </c>
      <c r="F11" s="58">
        <v>1</v>
      </c>
      <c r="G11" s="58">
        <v>4</v>
      </c>
      <c r="H11" s="58">
        <f>SUM(B11:G11)</f>
        <v>17</v>
      </c>
      <c r="I11" s="183">
        <v>2</v>
      </c>
      <c r="J11" s="57"/>
    </row>
    <row r="12" spans="1:10" ht="22.5" customHeight="1" thickBot="1">
      <c r="A12" s="60" t="s">
        <v>88</v>
      </c>
      <c r="B12" s="58">
        <v>1</v>
      </c>
      <c r="C12" s="58">
        <v>4</v>
      </c>
      <c r="D12" s="58">
        <v>4</v>
      </c>
      <c r="E12" s="58">
        <v>5</v>
      </c>
      <c r="F12" s="58">
        <v>4</v>
      </c>
      <c r="G12" s="58">
        <v>6</v>
      </c>
      <c r="H12" s="58">
        <f t="shared" ref="H12:H16" si="0">SUM(B12:G12)</f>
        <v>24</v>
      </c>
      <c r="I12" s="183">
        <v>5</v>
      </c>
      <c r="J12" s="57"/>
    </row>
    <row r="13" spans="1:10" ht="22.5" customHeight="1" thickBot="1">
      <c r="A13" s="60" t="s">
        <v>89</v>
      </c>
      <c r="B13" s="58">
        <v>4</v>
      </c>
      <c r="C13" s="58">
        <v>3</v>
      </c>
      <c r="D13" s="58">
        <v>3</v>
      </c>
      <c r="E13" s="58">
        <v>3</v>
      </c>
      <c r="F13" s="58">
        <v>3</v>
      </c>
      <c r="G13" s="58">
        <v>2</v>
      </c>
      <c r="H13" s="58">
        <f t="shared" si="0"/>
        <v>18</v>
      </c>
      <c r="I13" s="183">
        <v>3</v>
      </c>
      <c r="J13" s="57"/>
    </row>
    <row r="14" spans="1:10" ht="22.5" customHeight="1" thickBot="1">
      <c r="A14" s="60" t="s">
        <v>90</v>
      </c>
      <c r="B14" s="58">
        <v>2</v>
      </c>
      <c r="C14" s="58">
        <v>5</v>
      </c>
      <c r="D14" s="58">
        <v>2</v>
      </c>
      <c r="E14" s="58">
        <v>6</v>
      </c>
      <c r="F14" s="58">
        <v>2</v>
      </c>
      <c r="G14" s="58">
        <v>3</v>
      </c>
      <c r="H14" s="58">
        <f t="shared" si="0"/>
        <v>20</v>
      </c>
      <c r="I14" s="183">
        <v>4</v>
      </c>
      <c r="J14" s="57"/>
    </row>
    <row r="15" spans="1:10" ht="22.5" customHeight="1" thickBot="1">
      <c r="A15" s="60" t="s">
        <v>91</v>
      </c>
      <c r="B15" s="58">
        <v>5</v>
      </c>
      <c r="C15" s="58">
        <v>1</v>
      </c>
      <c r="D15" s="58">
        <v>1</v>
      </c>
      <c r="E15" s="58">
        <v>4</v>
      </c>
      <c r="F15" s="58">
        <v>5</v>
      </c>
      <c r="G15" s="58">
        <v>1</v>
      </c>
      <c r="H15" s="58">
        <f t="shared" si="0"/>
        <v>17</v>
      </c>
      <c r="I15" s="183">
        <v>1</v>
      </c>
      <c r="J15" s="57"/>
    </row>
    <row r="16" spans="1:10" ht="22.5" customHeight="1" thickBot="1">
      <c r="A16" s="60" t="s">
        <v>92</v>
      </c>
      <c r="B16" s="182">
        <v>6</v>
      </c>
      <c r="C16" s="182">
        <v>6</v>
      </c>
      <c r="D16" s="58">
        <v>6</v>
      </c>
      <c r="E16" s="58">
        <v>1</v>
      </c>
      <c r="F16" s="58">
        <v>6</v>
      </c>
      <c r="G16" s="58">
        <v>5</v>
      </c>
      <c r="H16" s="58">
        <f t="shared" si="0"/>
        <v>30</v>
      </c>
      <c r="I16" s="183">
        <v>6</v>
      </c>
      <c r="J16" s="57"/>
    </row>
    <row r="17" spans="1:7" ht="16.5">
      <c r="A17" s="6"/>
    </row>
    <row r="18" spans="1:7">
      <c r="B18" t="s">
        <v>14</v>
      </c>
      <c r="G18" t="s">
        <v>220</v>
      </c>
    </row>
    <row r="20" spans="1:7">
      <c r="B20" t="s">
        <v>15</v>
      </c>
      <c r="G20" t="s">
        <v>117</v>
      </c>
    </row>
  </sheetData>
  <mergeCells count="10">
    <mergeCell ref="A1:I1"/>
    <mergeCell ref="A3:I3"/>
    <mergeCell ref="H8:H10"/>
    <mergeCell ref="I8:I10"/>
    <mergeCell ref="B8:B10"/>
    <mergeCell ref="C8:C10"/>
    <mergeCell ref="D8:D10"/>
    <mergeCell ref="E8:E10"/>
    <mergeCell ref="G8:G10"/>
    <mergeCell ref="F8:F10"/>
  </mergeCells>
  <pageMargins left="0.98425196850393704" right="0.70866141732283472" top="0.74803149606299213" bottom="0.74803149606299213" header="0.31496062992125984" footer="0.31496062992125984"/>
  <pageSetup paperSize="9" scale="115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A6" sqref="A6"/>
    </sheetView>
  </sheetViews>
  <sheetFormatPr defaultRowHeight="14.5"/>
  <cols>
    <col min="1" max="1" width="8" customWidth="1"/>
    <col min="2" max="7" width="9" customWidth="1"/>
    <col min="8" max="8" width="8.81640625" customWidth="1"/>
    <col min="9" max="9" width="9.7265625" customWidth="1"/>
  </cols>
  <sheetData>
    <row r="1" spans="1:10" ht="83.5" customHeight="1">
      <c r="A1" s="261" t="s">
        <v>93</v>
      </c>
      <c r="B1" s="261"/>
      <c r="C1" s="261"/>
      <c r="D1" s="261"/>
      <c r="E1" s="261"/>
      <c r="F1" s="261"/>
      <c r="G1" s="261"/>
      <c r="H1" s="261"/>
      <c r="I1" s="261"/>
      <c r="J1" s="109"/>
    </row>
    <row r="2" spans="1:10" ht="16" customHeight="1">
      <c r="A2" s="99"/>
      <c r="B2" s="99"/>
      <c r="C2" s="99"/>
      <c r="D2" s="99"/>
      <c r="E2" s="99"/>
      <c r="F2" s="99"/>
      <c r="G2" s="99"/>
      <c r="H2" s="99"/>
      <c r="I2" s="99"/>
      <c r="J2" s="99"/>
    </row>
    <row r="3" spans="1:10" ht="20" customHeight="1">
      <c r="A3" s="262" t="s">
        <v>208</v>
      </c>
      <c r="B3" s="262"/>
      <c r="C3" s="262"/>
      <c r="D3" s="262"/>
      <c r="E3" s="262"/>
      <c r="F3" s="262"/>
      <c r="G3" s="262"/>
      <c r="H3" s="262"/>
      <c r="I3" s="262"/>
      <c r="J3" s="117"/>
    </row>
    <row r="4" spans="1:10" ht="11.5" customHeight="1">
      <c r="A4" s="220"/>
      <c r="B4" s="220"/>
      <c r="C4" s="220"/>
      <c r="D4" s="220"/>
      <c r="E4" s="220"/>
      <c r="F4" s="220"/>
      <c r="G4" s="220"/>
      <c r="H4" s="220"/>
      <c r="I4" s="220"/>
      <c r="J4" s="117"/>
    </row>
    <row r="5" spans="1:10" ht="22.5" customHeight="1">
      <c r="A5" s="8" t="s">
        <v>263</v>
      </c>
      <c r="B5" s="113"/>
      <c r="C5" s="113"/>
      <c r="D5" s="113"/>
      <c r="E5" s="113"/>
      <c r="F5" s="113"/>
      <c r="G5" s="113"/>
      <c r="H5" s="9" t="s">
        <v>184</v>
      </c>
      <c r="I5" s="116"/>
      <c r="J5" s="110"/>
    </row>
    <row r="6" spans="1:10" ht="14.5" customHeight="1">
      <c r="A6" s="13" t="s">
        <v>39</v>
      </c>
      <c r="B6" s="114"/>
      <c r="C6" s="114"/>
      <c r="D6" s="114"/>
      <c r="E6" s="114"/>
      <c r="F6" s="114"/>
      <c r="G6" s="114"/>
      <c r="H6" s="114"/>
      <c r="I6" s="115"/>
      <c r="J6" s="99"/>
    </row>
    <row r="7" spans="1:10" ht="19.5" customHeight="1"/>
    <row r="8" spans="1:10" s="174" customFormat="1" ht="25" customHeight="1">
      <c r="A8" s="125" t="s">
        <v>0</v>
      </c>
      <c r="B8" s="125" t="s">
        <v>1</v>
      </c>
      <c r="C8" s="125" t="s">
        <v>4</v>
      </c>
      <c r="D8" s="125" t="s">
        <v>5</v>
      </c>
      <c r="E8" s="125" t="s">
        <v>213</v>
      </c>
      <c r="F8" s="125" t="s">
        <v>214</v>
      </c>
      <c r="G8" s="125" t="s">
        <v>6</v>
      </c>
      <c r="H8" s="125" t="s">
        <v>2</v>
      </c>
      <c r="I8" s="125" t="s">
        <v>3</v>
      </c>
    </row>
    <row r="9" spans="1:10" s="174" customFormat="1" ht="25" customHeight="1">
      <c r="A9" s="79">
        <v>1</v>
      </c>
      <c r="B9" s="122" t="s">
        <v>4</v>
      </c>
      <c r="C9" s="175"/>
      <c r="D9" s="157" t="s">
        <v>176</v>
      </c>
      <c r="E9" s="157" t="s">
        <v>178</v>
      </c>
      <c r="F9" s="157" t="s">
        <v>179</v>
      </c>
      <c r="G9" s="157" t="s">
        <v>210</v>
      </c>
      <c r="H9" s="158">
        <v>6</v>
      </c>
      <c r="I9" s="159">
        <v>3</v>
      </c>
    </row>
    <row r="10" spans="1:10" s="174" customFormat="1" ht="25" customHeight="1">
      <c r="A10" s="79">
        <v>2</v>
      </c>
      <c r="B10" s="122" t="s">
        <v>5</v>
      </c>
      <c r="C10" s="157" t="s">
        <v>178</v>
      </c>
      <c r="D10" s="175"/>
      <c r="E10" s="157" t="s">
        <v>173</v>
      </c>
      <c r="F10" s="157" t="s">
        <v>178</v>
      </c>
      <c r="G10" s="157" t="s">
        <v>211</v>
      </c>
      <c r="H10" s="158">
        <v>12</v>
      </c>
      <c r="I10" s="159">
        <v>1</v>
      </c>
    </row>
    <row r="11" spans="1:10" s="174" customFormat="1" ht="25" customHeight="1">
      <c r="A11" s="79">
        <v>3</v>
      </c>
      <c r="B11" s="122" t="s">
        <v>6</v>
      </c>
      <c r="C11" s="157" t="s">
        <v>176</v>
      </c>
      <c r="D11" s="157" t="s">
        <v>174</v>
      </c>
      <c r="E11" s="175"/>
      <c r="F11" s="157" t="s">
        <v>179</v>
      </c>
      <c r="G11" s="157" t="s">
        <v>212</v>
      </c>
      <c r="H11" s="158">
        <v>1</v>
      </c>
      <c r="I11" s="159">
        <v>4</v>
      </c>
    </row>
    <row r="12" spans="1:10" s="174" customFormat="1" ht="25" customHeight="1">
      <c r="A12" s="79">
        <v>4</v>
      </c>
      <c r="B12" s="122" t="s">
        <v>7</v>
      </c>
      <c r="C12" s="157" t="s">
        <v>175</v>
      </c>
      <c r="D12" s="157" t="s">
        <v>176</v>
      </c>
      <c r="E12" s="157" t="s">
        <v>175</v>
      </c>
      <c r="F12" s="175"/>
      <c r="G12" s="157" t="s">
        <v>173</v>
      </c>
      <c r="H12" s="158">
        <v>9</v>
      </c>
      <c r="I12" s="159">
        <v>2</v>
      </c>
    </row>
    <row r="13" spans="1:10" s="174" customFormat="1" ht="25" customHeight="1">
      <c r="A13" s="79">
        <v>5</v>
      </c>
      <c r="B13" s="122" t="s">
        <v>8</v>
      </c>
      <c r="C13" s="157" t="s">
        <v>177</v>
      </c>
      <c r="D13" s="157" t="s">
        <v>209</v>
      </c>
      <c r="E13" s="157" t="s">
        <v>212</v>
      </c>
      <c r="F13" s="157" t="s">
        <v>174</v>
      </c>
      <c r="G13" s="175"/>
      <c r="H13" s="158">
        <v>1</v>
      </c>
      <c r="I13" s="159">
        <v>5</v>
      </c>
    </row>
    <row r="14" spans="1:10" s="120" customFormat="1"/>
    <row r="15" spans="1:10" s="120" customFormat="1">
      <c r="B15" s="57" t="s">
        <v>115</v>
      </c>
      <c r="C15" s="57"/>
      <c r="D15" s="57"/>
      <c r="E15" s="57"/>
      <c r="F15" s="57"/>
      <c r="G15" s="57"/>
      <c r="H15" s="57" t="s">
        <v>29</v>
      </c>
    </row>
    <row r="17" spans="2:9" ht="15.5">
      <c r="B17" s="57" t="s">
        <v>15</v>
      </c>
      <c r="C17" s="57"/>
      <c r="D17" s="57"/>
      <c r="E17" s="57"/>
      <c r="F17" s="57"/>
      <c r="G17" s="57"/>
      <c r="H17" s="57" t="s">
        <v>117</v>
      </c>
      <c r="I17" s="98"/>
    </row>
  </sheetData>
  <mergeCells count="2">
    <mergeCell ref="A1:I1"/>
    <mergeCell ref="A3:I3"/>
  </mergeCells>
  <pageMargins left="0.70866141732283472" right="0.70866141732283472" top="0.74803149606299213" bottom="0.74803149606299213" header="0.31496062992125984" footer="0.31496062992125984"/>
  <pageSetup paperSize="9" scale="10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B18" sqref="B18"/>
    </sheetView>
  </sheetViews>
  <sheetFormatPr defaultRowHeight="14.5"/>
  <cols>
    <col min="2" max="2" width="12.26953125" customWidth="1"/>
    <col min="3" max="10" width="8.1796875" customWidth="1"/>
  </cols>
  <sheetData>
    <row r="1" spans="1:10" ht="74.5" customHeight="1">
      <c r="A1" s="264" t="s">
        <v>93</v>
      </c>
      <c r="B1" s="265"/>
      <c r="C1" s="265"/>
      <c r="D1" s="265"/>
      <c r="E1" s="265"/>
      <c r="F1" s="265"/>
      <c r="G1" s="265"/>
      <c r="H1" s="265"/>
      <c r="I1" s="265"/>
      <c r="J1" s="266"/>
    </row>
    <row r="2" spans="1:10" ht="16.5" customHeight="1">
      <c r="A2" s="99"/>
      <c r="B2" s="99"/>
      <c r="C2" s="99"/>
      <c r="D2" s="99"/>
      <c r="E2" s="99"/>
      <c r="F2" s="99"/>
      <c r="G2" s="99"/>
      <c r="H2" s="99"/>
      <c r="I2" s="99"/>
      <c r="J2" s="99"/>
    </row>
    <row r="3" spans="1:10">
      <c r="A3" s="262" t="s">
        <v>172</v>
      </c>
      <c r="B3" s="262"/>
      <c r="C3" s="262"/>
      <c r="D3" s="262"/>
      <c r="E3" s="262"/>
      <c r="F3" s="262"/>
      <c r="G3" s="262"/>
      <c r="H3" s="262"/>
      <c r="I3" s="262"/>
      <c r="J3" s="262"/>
    </row>
    <row r="4" spans="1:10" ht="10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</row>
    <row r="5" spans="1:10" ht="22.5" customHeight="1">
      <c r="A5" s="8" t="s">
        <v>181</v>
      </c>
      <c r="B5" s="113"/>
      <c r="C5" s="113"/>
      <c r="D5" s="113"/>
      <c r="E5" s="113"/>
      <c r="F5" s="113"/>
      <c r="G5" s="113"/>
      <c r="H5" s="267" t="s">
        <v>182</v>
      </c>
      <c r="I5" s="267"/>
      <c r="J5" s="268"/>
    </row>
    <row r="6" spans="1:10" ht="14.5" customHeight="1">
      <c r="A6" s="13" t="s">
        <v>180</v>
      </c>
      <c r="B6" s="114"/>
      <c r="C6" s="114"/>
      <c r="D6" s="114"/>
      <c r="E6" s="114"/>
      <c r="F6" s="114"/>
      <c r="G6" s="114"/>
      <c r="H6" s="114"/>
      <c r="I6" s="114"/>
      <c r="J6" s="115"/>
    </row>
    <row r="7" spans="1:10" ht="18.5" customHeight="1" thickBot="1">
      <c r="A7" s="263"/>
      <c r="B7" s="263"/>
      <c r="C7" s="263"/>
      <c r="D7" s="263"/>
      <c r="E7" s="263"/>
      <c r="F7" s="263"/>
      <c r="G7" s="263"/>
      <c r="H7" s="263"/>
      <c r="I7" s="263"/>
      <c r="J7" s="263"/>
    </row>
    <row r="8" spans="1:10" ht="38" customHeight="1">
      <c r="A8" s="107" t="s">
        <v>225</v>
      </c>
      <c r="B8" s="108" t="s">
        <v>1</v>
      </c>
      <c r="C8" s="108" t="s">
        <v>4</v>
      </c>
      <c r="D8" s="108" t="s">
        <v>5</v>
      </c>
      <c r="E8" s="108" t="s">
        <v>6</v>
      </c>
      <c r="F8" s="108" t="s">
        <v>7</v>
      </c>
      <c r="G8" s="108" t="s">
        <v>8</v>
      </c>
      <c r="H8" s="108" t="s">
        <v>27</v>
      </c>
      <c r="I8" s="108" t="s">
        <v>2</v>
      </c>
      <c r="J8" s="176" t="s">
        <v>3</v>
      </c>
    </row>
    <row r="9" spans="1:10" ht="38" customHeight="1">
      <c r="A9" s="92">
        <v>1</v>
      </c>
      <c r="B9" s="93" t="s">
        <v>4</v>
      </c>
      <c r="C9" s="100"/>
      <c r="D9" s="101" t="s">
        <v>173</v>
      </c>
      <c r="E9" s="101" t="s">
        <v>174</v>
      </c>
      <c r="F9" s="101" t="s">
        <v>174</v>
      </c>
      <c r="G9" s="101" t="s">
        <v>179</v>
      </c>
      <c r="H9" s="101" t="s">
        <v>173</v>
      </c>
      <c r="I9" s="101">
        <v>5</v>
      </c>
      <c r="J9" s="105">
        <v>4</v>
      </c>
    </row>
    <row r="10" spans="1:10" ht="38" customHeight="1">
      <c r="A10" s="92">
        <v>2</v>
      </c>
      <c r="B10" s="93" t="s">
        <v>5</v>
      </c>
      <c r="C10" s="101" t="s">
        <v>174</v>
      </c>
      <c r="D10" s="100"/>
      <c r="E10" s="101" t="s">
        <v>174</v>
      </c>
      <c r="F10" s="101" t="s">
        <v>174</v>
      </c>
      <c r="G10" s="101" t="s">
        <v>174</v>
      </c>
      <c r="H10" s="101" t="s">
        <v>174</v>
      </c>
      <c r="I10" s="101">
        <v>0</v>
      </c>
      <c r="J10" s="105">
        <v>6</v>
      </c>
    </row>
    <row r="11" spans="1:10" ht="38" customHeight="1">
      <c r="A11" s="92">
        <v>3</v>
      </c>
      <c r="B11" s="93" t="s">
        <v>6</v>
      </c>
      <c r="C11" s="101" t="s">
        <v>173</v>
      </c>
      <c r="D11" s="101" t="s">
        <v>173</v>
      </c>
      <c r="E11" s="100"/>
      <c r="F11" s="101" t="s">
        <v>173</v>
      </c>
      <c r="G11" s="101" t="s">
        <v>174</v>
      </c>
      <c r="H11" s="101" t="s">
        <v>173</v>
      </c>
      <c r="I11" s="101">
        <v>8</v>
      </c>
      <c r="J11" s="105">
        <v>2</v>
      </c>
    </row>
    <row r="12" spans="1:10" ht="38" customHeight="1">
      <c r="A12" s="92">
        <v>4</v>
      </c>
      <c r="B12" s="93" t="s">
        <v>7</v>
      </c>
      <c r="C12" s="101" t="s">
        <v>173</v>
      </c>
      <c r="D12" s="101" t="s">
        <v>173</v>
      </c>
      <c r="E12" s="101" t="s">
        <v>174</v>
      </c>
      <c r="F12" s="100"/>
      <c r="G12" s="101" t="s">
        <v>174</v>
      </c>
      <c r="H12" s="101" t="s">
        <v>173</v>
      </c>
      <c r="I12" s="101">
        <v>6</v>
      </c>
      <c r="J12" s="105">
        <v>3</v>
      </c>
    </row>
    <row r="13" spans="1:10" ht="38" customHeight="1">
      <c r="A13" s="92">
        <v>5</v>
      </c>
      <c r="B13" s="93" t="s">
        <v>8</v>
      </c>
      <c r="C13" s="101" t="s">
        <v>175</v>
      </c>
      <c r="D13" s="101" t="s">
        <v>173</v>
      </c>
      <c r="E13" s="101" t="s">
        <v>173</v>
      </c>
      <c r="F13" s="101" t="s">
        <v>173</v>
      </c>
      <c r="G13" s="100"/>
      <c r="H13" s="102" t="s">
        <v>173</v>
      </c>
      <c r="I13" s="101">
        <v>10</v>
      </c>
      <c r="J13" s="105">
        <v>1</v>
      </c>
    </row>
    <row r="14" spans="1:10" ht="38" customHeight="1" thickBot="1">
      <c r="A14" s="94">
        <v>6</v>
      </c>
      <c r="B14" s="95" t="s">
        <v>27</v>
      </c>
      <c r="C14" s="103" t="s">
        <v>174</v>
      </c>
      <c r="D14" s="103" t="s">
        <v>173</v>
      </c>
      <c r="E14" s="103" t="s">
        <v>174</v>
      </c>
      <c r="F14" s="103" t="s">
        <v>174</v>
      </c>
      <c r="G14" s="103" t="s">
        <v>174</v>
      </c>
      <c r="H14" s="104"/>
      <c r="I14" s="177">
        <v>2</v>
      </c>
      <c r="J14" s="106">
        <v>5</v>
      </c>
    </row>
    <row r="15" spans="1:10" ht="9.5" customHeight="1">
      <c r="A15" s="96"/>
      <c r="B15" s="96"/>
      <c r="C15" s="96"/>
      <c r="D15" s="96"/>
      <c r="E15" s="96"/>
      <c r="F15" s="96"/>
      <c r="G15" s="96"/>
      <c r="H15" s="97"/>
      <c r="I15" s="97"/>
      <c r="J15" s="96"/>
    </row>
    <row r="16" spans="1:10" ht="15.5">
      <c r="A16" s="98"/>
      <c r="B16" s="57" t="s">
        <v>115</v>
      </c>
      <c r="C16" s="57"/>
      <c r="D16" s="57"/>
      <c r="E16" s="57"/>
      <c r="F16" s="57"/>
      <c r="G16" s="57"/>
      <c r="H16" s="57" t="s">
        <v>86</v>
      </c>
      <c r="I16" s="98"/>
      <c r="J16" s="98"/>
    </row>
    <row r="17" spans="1:10" ht="11.5" customHeight="1">
      <c r="A17" s="98"/>
      <c r="B17" s="57"/>
      <c r="C17" s="57"/>
      <c r="D17" s="57"/>
      <c r="E17" s="57"/>
      <c r="F17" s="57"/>
      <c r="G17" s="57"/>
      <c r="H17" s="57"/>
      <c r="I17" s="98"/>
      <c r="J17" s="98"/>
    </row>
    <row r="18" spans="1:10" ht="15.5">
      <c r="A18" s="98"/>
      <c r="B18" s="57" t="s">
        <v>15</v>
      </c>
      <c r="C18" s="57"/>
      <c r="D18" s="57"/>
      <c r="E18" s="57"/>
      <c r="F18" s="57"/>
      <c r="G18" s="57"/>
      <c r="H18" s="57" t="s">
        <v>117</v>
      </c>
      <c r="I18" s="98"/>
      <c r="J18" s="98"/>
    </row>
  </sheetData>
  <mergeCells count="4">
    <mergeCell ref="A7:J7"/>
    <mergeCell ref="A1:J1"/>
    <mergeCell ref="A3:J3"/>
    <mergeCell ref="H5:J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11" workbookViewId="0">
      <selection activeCell="J30" sqref="J30"/>
    </sheetView>
  </sheetViews>
  <sheetFormatPr defaultRowHeight="14.5"/>
  <cols>
    <col min="3" max="3" width="22" customWidth="1"/>
    <col min="5" max="5" width="17.1796875" customWidth="1"/>
  </cols>
  <sheetData>
    <row r="1" spans="1:10" s="2" customFormat="1" ht="65.5" customHeight="1">
      <c r="A1" s="264" t="s">
        <v>93</v>
      </c>
      <c r="B1" s="265"/>
      <c r="C1" s="265"/>
      <c r="D1" s="265"/>
      <c r="E1" s="265"/>
      <c r="F1" s="265"/>
      <c r="G1" s="265"/>
      <c r="H1" s="266"/>
      <c r="I1" s="109"/>
      <c r="J1" s="109"/>
    </row>
    <row r="2" spans="1:10" s="2" customFormat="1" ht="15.5" customHeight="1">
      <c r="A2" s="99"/>
      <c r="B2" s="99"/>
      <c r="C2" s="99"/>
      <c r="D2" s="99"/>
      <c r="E2" s="99"/>
      <c r="F2" s="99"/>
      <c r="G2" s="99"/>
      <c r="H2" s="99"/>
      <c r="I2" s="109"/>
      <c r="J2" s="109"/>
    </row>
    <row r="3" spans="1:10" s="2" customFormat="1" ht="15.75" customHeight="1">
      <c r="A3" s="272" t="s">
        <v>221</v>
      </c>
      <c r="B3" s="272"/>
      <c r="C3" s="272"/>
      <c r="D3" s="272"/>
      <c r="E3" s="272"/>
      <c r="F3" s="272"/>
      <c r="G3" s="272"/>
      <c r="H3" s="272"/>
    </row>
    <row r="4" spans="1:10" s="3" customFormat="1" ht="15.75" customHeight="1">
      <c r="A4" s="273" t="s">
        <v>37</v>
      </c>
      <c r="B4" s="273"/>
      <c r="C4" s="273"/>
      <c r="D4" s="273"/>
      <c r="E4" s="273"/>
      <c r="F4" s="273"/>
      <c r="G4" s="273"/>
      <c r="H4" s="273"/>
    </row>
    <row r="5" spans="1:10" s="3" customFormat="1" ht="18.5">
      <c r="A5" s="8" t="s">
        <v>38</v>
      </c>
      <c r="B5" s="9"/>
      <c r="C5" s="9"/>
      <c r="D5" s="9"/>
      <c r="E5" s="10"/>
      <c r="F5" s="11"/>
      <c r="G5" s="10"/>
      <c r="H5" s="12" t="s">
        <v>75</v>
      </c>
    </row>
    <row r="6" spans="1:10" s="4" customFormat="1" ht="23.25" customHeight="1">
      <c r="A6" s="13" t="s">
        <v>39</v>
      </c>
      <c r="B6" s="14"/>
      <c r="C6" s="15"/>
      <c r="D6" s="16"/>
      <c r="E6" s="17"/>
      <c r="F6" s="18"/>
      <c r="G6" s="17"/>
      <c r="H6" s="19"/>
    </row>
    <row r="7" spans="1:10" s="5" customFormat="1" ht="11.25" customHeight="1">
      <c r="A7" s="20"/>
      <c r="B7" s="20"/>
      <c r="C7" s="21"/>
      <c r="D7" s="22"/>
      <c r="E7" s="17"/>
      <c r="F7" s="18"/>
      <c r="G7" s="17"/>
      <c r="H7" s="23"/>
    </row>
    <row r="8" spans="1:10" s="5" customFormat="1" ht="22" customHeight="1">
      <c r="A8" s="24" t="s">
        <v>3</v>
      </c>
      <c r="B8" s="24" t="s">
        <v>40</v>
      </c>
      <c r="C8" s="25" t="s">
        <v>41</v>
      </c>
      <c r="D8" s="26" t="s">
        <v>42</v>
      </c>
      <c r="E8" s="27" t="s">
        <v>43</v>
      </c>
      <c r="F8" s="28" t="s">
        <v>44</v>
      </c>
      <c r="G8" s="27" t="s">
        <v>45</v>
      </c>
      <c r="H8" s="29" t="s">
        <v>46</v>
      </c>
    </row>
    <row r="9" spans="1:10" s="5" customFormat="1" ht="11.25" customHeight="1">
      <c r="A9" s="30"/>
      <c r="B9" s="30"/>
      <c r="C9" s="31"/>
      <c r="D9" s="32"/>
      <c r="E9" s="33"/>
      <c r="F9" s="32"/>
      <c r="G9" s="33"/>
      <c r="H9" s="34"/>
    </row>
    <row r="10" spans="1:10" s="5" customFormat="1" ht="12" customHeight="1">
      <c r="A10" s="269">
        <v>1</v>
      </c>
      <c r="B10" s="35">
        <v>2</v>
      </c>
      <c r="C10" s="36" t="s">
        <v>12</v>
      </c>
      <c r="D10" s="37"/>
      <c r="E10" s="38"/>
      <c r="F10" s="39"/>
      <c r="G10" s="38">
        <f>G14</f>
        <v>5.0416666666666665E-3</v>
      </c>
      <c r="H10" s="40"/>
    </row>
    <row r="11" spans="1:10" s="5" customFormat="1" ht="12" customHeight="1">
      <c r="A11" s="270"/>
      <c r="B11" s="41" t="str">
        <f>CONCATENATE(B10,"-",1)</f>
        <v>2-1</v>
      </c>
      <c r="C11" s="42" t="s">
        <v>47</v>
      </c>
      <c r="D11" s="43">
        <v>1981</v>
      </c>
      <c r="E11" s="44">
        <f>G11</f>
        <v>1.4050925925925925E-3</v>
      </c>
      <c r="F11" s="43">
        <v>5</v>
      </c>
      <c r="G11" s="44">
        <v>1.4050925925925925E-3</v>
      </c>
      <c r="H11" s="45"/>
    </row>
    <row r="12" spans="1:10" s="5" customFormat="1" ht="12" customHeight="1">
      <c r="A12" s="270"/>
      <c r="B12" s="41" t="str">
        <f>CONCATENATE(B10,"-",2)</f>
        <v>2-2</v>
      </c>
      <c r="C12" s="42" t="s">
        <v>48</v>
      </c>
      <c r="D12" s="43">
        <v>1952</v>
      </c>
      <c r="E12" s="44">
        <f>G12-G11</f>
        <v>1.3136574074074077E-3</v>
      </c>
      <c r="F12" s="43">
        <v>4</v>
      </c>
      <c r="G12" s="44">
        <v>2.7187500000000002E-3</v>
      </c>
      <c r="H12" s="45"/>
    </row>
    <row r="13" spans="1:10" s="5" customFormat="1" ht="12" customHeight="1">
      <c r="A13" s="270"/>
      <c r="B13" s="41" t="str">
        <f>CONCATENATE(B10,"-",3)</f>
        <v>2-3</v>
      </c>
      <c r="C13" s="42" t="s">
        <v>49</v>
      </c>
      <c r="D13" s="43">
        <v>1966</v>
      </c>
      <c r="E13" s="44">
        <f t="shared" ref="E13:E14" si="0">G13-G12</f>
        <v>1.234953703703703E-3</v>
      </c>
      <c r="F13" s="43">
        <v>3</v>
      </c>
      <c r="G13" s="44">
        <v>3.9537037037037032E-3</v>
      </c>
      <c r="H13" s="45"/>
    </row>
    <row r="14" spans="1:10" s="5" customFormat="1" ht="12" customHeight="1">
      <c r="A14" s="271"/>
      <c r="B14" s="41" t="str">
        <f>CONCATENATE(B10,"-",4)</f>
        <v>2-4</v>
      </c>
      <c r="C14" s="42" t="s">
        <v>50</v>
      </c>
      <c r="D14" s="43">
        <v>1976</v>
      </c>
      <c r="E14" s="44">
        <f t="shared" si="0"/>
        <v>1.0879629629629633E-3</v>
      </c>
      <c r="F14" s="43">
        <v>1</v>
      </c>
      <c r="G14" s="44">
        <v>5.0416666666666665E-3</v>
      </c>
      <c r="H14" s="45"/>
    </row>
    <row r="15" spans="1:10" s="5" customFormat="1" ht="12" customHeight="1">
      <c r="A15" s="30"/>
      <c r="B15" s="30"/>
      <c r="C15" s="31"/>
      <c r="D15" s="32"/>
      <c r="E15" s="33"/>
      <c r="F15" s="32"/>
      <c r="G15" s="33"/>
      <c r="H15" s="34"/>
    </row>
    <row r="16" spans="1:10" s="5" customFormat="1" ht="12" customHeight="1">
      <c r="A16" s="269">
        <v>2</v>
      </c>
      <c r="B16" s="35">
        <v>4</v>
      </c>
      <c r="C16" s="36" t="s">
        <v>51</v>
      </c>
      <c r="D16" s="37"/>
      <c r="E16" s="38"/>
      <c r="F16" s="39"/>
      <c r="G16" s="38">
        <f>G20</f>
        <v>5.1354166666666666E-3</v>
      </c>
      <c r="H16" s="325">
        <f>G16-$G$10</f>
        <v>9.3750000000000083E-5</v>
      </c>
    </row>
    <row r="17" spans="1:8" s="5" customFormat="1" ht="12" customHeight="1">
      <c r="A17" s="270"/>
      <c r="B17" s="41" t="str">
        <f>CONCATENATE(B16,"-",1)</f>
        <v>4-1</v>
      </c>
      <c r="C17" s="42" t="s">
        <v>52</v>
      </c>
      <c r="D17" s="43">
        <v>1989</v>
      </c>
      <c r="E17" s="44">
        <f>G17</f>
        <v>9.86111111111111E-4</v>
      </c>
      <c r="F17" s="43">
        <v>2</v>
      </c>
      <c r="G17" s="324">
        <v>9.86111111111111E-4</v>
      </c>
      <c r="H17" s="326"/>
    </row>
    <row r="18" spans="1:8" s="5" customFormat="1" ht="12" customHeight="1">
      <c r="A18" s="270"/>
      <c r="B18" s="41" t="str">
        <f>CONCATENATE(B16,"-",2)</f>
        <v>4-2</v>
      </c>
      <c r="C18" s="42" t="s">
        <v>53</v>
      </c>
      <c r="D18" s="43">
        <v>1986</v>
      </c>
      <c r="E18" s="44">
        <f>G18-G17</f>
        <v>1.5543981481481483E-3</v>
      </c>
      <c r="F18" s="43">
        <v>3</v>
      </c>
      <c r="G18" s="324">
        <v>2.5405092592592593E-3</v>
      </c>
      <c r="H18" s="326"/>
    </row>
    <row r="19" spans="1:8" s="5" customFormat="1" ht="12" customHeight="1">
      <c r="A19" s="270"/>
      <c r="B19" s="41" t="str">
        <f>CONCATENATE(B16,"-",3)</f>
        <v>4-3</v>
      </c>
      <c r="C19" s="42" t="s">
        <v>54</v>
      </c>
      <c r="D19" s="43">
        <v>1983</v>
      </c>
      <c r="E19" s="44">
        <f t="shared" ref="E19:E20" si="1">G19-G18</f>
        <v>1.3715277777777775E-3</v>
      </c>
      <c r="F19" s="43">
        <v>2</v>
      </c>
      <c r="G19" s="324">
        <v>3.9120370370370368E-3</v>
      </c>
      <c r="H19" s="326"/>
    </row>
    <row r="20" spans="1:8" s="5" customFormat="1" ht="12" customHeight="1">
      <c r="A20" s="271"/>
      <c r="B20" s="41" t="str">
        <f>CONCATENATE(B16,"-",4)</f>
        <v>4-4</v>
      </c>
      <c r="C20" s="42" t="s">
        <v>55</v>
      </c>
      <c r="D20" s="43">
        <v>1981</v>
      </c>
      <c r="E20" s="44">
        <f t="shared" si="1"/>
        <v>1.2233796296296298E-3</v>
      </c>
      <c r="F20" s="43">
        <v>2</v>
      </c>
      <c r="G20" s="324">
        <v>5.1354166666666666E-3</v>
      </c>
      <c r="H20" s="327"/>
    </row>
    <row r="21" spans="1:8" s="5" customFormat="1" ht="12" customHeight="1">
      <c r="A21" s="46"/>
      <c r="B21" s="30"/>
      <c r="C21" s="31"/>
      <c r="D21" s="47"/>
      <c r="E21" s="48"/>
      <c r="F21" s="48"/>
      <c r="G21" s="48"/>
      <c r="H21" s="48"/>
    </row>
    <row r="22" spans="1:8" s="5" customFormat="1" ht="12" customHeight="1">
      <c r="A22" s="269">
        <v>3</v>
      </c>
      <c r="B22" s="35">
        <v>1</v>
      </c>
      <c r="C22" s="36" t="s">
        <v>56</v>
      </c>
      <c r="D22" s="49"/>
      <c r="E22" s="38"/>
      <c r="F22" s="39"/>
      <c r="G22" s="38">
        <f>G26</f>
        <v>5.5844907407407406E-3</v>
      </c>
      <c r="H22" s="325">
        <f>G22-$G$10</f>
        <v>5.4282407407407404E-4</v>
      </c>
    </row>
    <row r="23" spans="1:8" s="5" customFormat="1" ht="12" customHeight="1">
      <c r="A23" s="270"/>
      <c r="B23" s="41" t="str">
        <f>CONCATENATE(B22,"-",1)</f>
        <v>1-1</v>
      </c>
      <c r="C23" s="42" t="s">
        <v>57</v>
      </c>
      <c r="D23" s="43">
        <v>1991</v>
      </c>
      <c r="E23" s="44">
        <f>G23</f>
        <v>1.0590277777777777E-3</v>
      </c>
      <c r="F23" s="43">
        <v>4</v>
      </c>
      <c r="G23" s="324">
        <v>1.0590277777777777E-3</v>
      </c>
      <c r="H23" s="326"/>
    </row>
    <row r="24" spans="1:8" s="5" customFormat="1" ht="12" customHeight="1">
      <c r="A24" s="270"/>
      <c r="B24" s="41" t="str">
        <f>CONCATENATE(B22,"-",2)</f>
        <v>1-2</v>
      </c>
      <c r="C24" s="42" t="s">
        <v>58</v>
      </c>
      <c r="D24" s="43">
        <v>1988</v>
      </c>
      <c r="E24" s="44">
        <f>G24-G23</f>
        <v>9.5254629629629639E-4</v>
      </c>
      <c r="F24" s="43">
        <v>1</v>
      </c>
      <c r="G24" s="324">
        <v>2.011574074074074E-3</v>
      </c>
      <c r="H24" s="326"/>
    </row>
    <row r="25" spans="1:8" s="5" customFormat="1" ht="12" customHeight="1">
      <c r="A25" s="270"/>
      <c r="B25" s="41" t="str">
        <f>CONCATENATE(B22,"-",3)</f>
        <v>1-3</v>
      </c>
      <c r="C25" s="42" t="s">
        <v>59</v>
      </c>
      <c r="D25" s="43">
        <v>1976</v>
      </c>
      <c r="E25" s="44">
        <f t="shared" ref="E25:E26" si="2">G25-G24</f>
        <v>1.6516203703703706E-3</v>
      </c>
      <c r="F25" s="43">
        <v>1</v>
      </c>
      <c r="G25" s="324">
        <v>3.6631944444444446E-3</v>
      </c>
      <c r="H25" s="326"/>
    </row>
    <row r="26" spans="1:8" s="5" customFormat="1" ht="12" customHeight="1">
      <c r="A26" s="271"/>
      <c r="B26" s="41" t="str">
        <f>CONCATENATE(B22,"-",4)</f>
        <v>1-4</v>
      </c>
      <c r="C26" s="42" t="s">
        <v>60</v>
      </c>
      <c r="D26" s="43">
        <v>1974</v>
      </c>
      <c r="E26" s="44">
        <f t="shared" si="2"/>
        <v>1.9212962962962959E-3</v>
      </c>
      <c r="F26" s="43">
        <v>3</v>
      </c>
      <c r="G26" s="324">
        <v>5.5844907407407406E-3</v>
      </c>
      <c r="H26" s="327"/>
    </row>
    <row r="27" spans="1:8" s="5" customFormat="1" ht="12" customHeight="1">
      <c r="A27" s="30"/>
      <c r="B27" s="30"/>
      <c r="C27" s="31"/>
      <c r="D27" s="32"/>
      <c r="E27" s="33"/>
      <c r="F27" s="32"/>
      <c r="G27" s="33"/>
      <c r="H27" s="34"/>
    </row>
    <row r="28" spans="1:8" s="5" customFormat="1" ht="12" customHeight="1">
      <c r="A28" s="269">
        <v>4</v>
      </c>
      <c r="B28" s="35">
        <v>6</v>
      </c>
      <c r="C28" s="36" t="s">
        <v>61</v>
      </c>
      <c r="D28" s="37"/>
      <c r="E28" s="38"/>
      <c r="F28" s="39"/>
      <c r="G28" s="38">
        <f>G32</f>
        <v>5.9861111111111113E-3</v>
      </c>
      <c r="H28" s="325">
        <f>G28-$G$10</f>
        <v>9.444444444444448E-4</v>
      </c>
    </row>
    <row r="29" spans="1:8" s="5" customFormat="1" ht="12" customHeight="1">
      <c r="A29" s="270"/>
      <c r="B29" s="41" t="str">
        <f>CONCATENATE(B28,"-",1)</f>
        <v>6-1</v>
      </c>
      <c r="C29" s="42" t="s">
        <v>62</v>
      </c>
      <c r="D29" s="43">
        <v>1955</v>
      </c>
      <c r="E29" s="44">
        <f>G29</f>
        <v>6.7129629629629625E-4</v>
      </c>
      <c r="F29" s="43">
        <v>1</v>
      </c>
      <c r="G29" s="324">
        <v>6.7129629629629625E-4</v>
      </c>
      <c r="H29" s="326"/>
    </row>
    <row r="30" spans="1:8" s="5" customFormat="1" ht="12" customHeight="1">
      <c r="A30" s="270"/>
      <c r="B30" s="41" t="str">
        <f>CONCATENATE(B28,"-",2)</f>
        <v>6-2</v>
      </c>
      <c r="C30" s="42" t="s">
        <v>63</v>
      </c>
      <c r="D30" s="43">
        <v>1977</v>
      </c>
      <c r="E30" s="44">
        <f>G30-G29</f>
        <v>1.5023148148148148E-3</v>
      </c>
      <c r="F30" s="43">
        <v>2</v>
      </c>
      <c r="G30" s="324">
        <v>2.173611111111111E-3</v>
      </c>
      <c r="H30" s="326"/>
    </row>
    <row r="31" spans="1:8" s="5" customFormat="1" ht="12" customHeight="1">
      <c r="A31" s="270"/>
      <c r="B31" s="41" t="str">
        <f>CONCATENATE(B28,"-",3)</f>
        <v>6-3</v>
      </c>
      <c r="C31" s="42" t="s">
        <v>64</v>
      </c>
      <c r="D31" s="43">
        <v>1981</v>
      </c>
      <c r="E31" s="44">
        <f t="shared" ref="E31:E32" si="3">G31-G30</f>
        <v>2.2523148148148151E-3</v>
      </c>
      <c r="F31" s="43">
        <v>5</v>
      </c>
      <c r="G31" s="324">
        <v>4.425925925925926E-3</v>
      </c>
      <c r="H31" s="326"/>
    </row>
    <row r="32" spans="1:8" s="5" customFormat="1" ht="12" customHeight="1">
      <c r="A32" s="271"/>
      <c r="B32" s="41" t="str">
        <f>CONCATENATE(B28,"-",4)</f>
        <v>6-4</v>
      </c>
      <c r="C32" s="42" t="s">
        <v>65</v>
      </c>
      <c r="D32" s="43">
        <v>1970</v>
      </c>
      <c r="E32" s="44">
        <f t="shared" si="3"/>
        <v>1.5601851851851853E-3</v>
      </c>
      <c r="F32" s="43">
        <v>4</v>
      </c>
      <c r="G32" s="324">
        <v>5.9861111111111113E-3</v>
      </c>
      <c r="H32" s="327"/>
    </row>
    <row r="33" spans="1:8" s="5" customFormat="1" ht="12" customHeight="1">
      <c r="A33" s="50"/>
      <c r="B33" s="50"/>
      <c r="C33" s="51"/>
      <c r="D33" s="52"/>
      <c r="E33" s="53"/>
      <c r="F33" s="54"/>
      <c r="G33" s="53"/>
      <c r="H33" s="55"/>
    </row>
    <row r="34" spans="1:8" s="5" customFormat="1" ht="12" customHeight="1">
      <c r="A34" s="269">
        <v>5</v>
      </c>
      <c r="B34" s="35">
        <v>3</v>
      </c>
      <c r="C34" s="56" t="s">
        <v>13</v>
      </c>
      <c r="D34" s="37"/>
      <c r="E34" s="38"/>
      <c r="F34" s="39"/>
      <c r="G34" s="38">
        <f>G38</f>
        <v>6.1724537037037043E-3</v>
      </c>
      <c r="H34" s="325">
        <f>G34-$G$10</f>
        <v>1.1307870370370378E-3</v>
      </c>
    </row>
    <row r="35" spans="1:8" ht="12" customHeight="1">
      <c r="A35" s="270"/>
      <c r="B35" s="41" t="str">
        <f>CONCATENATE(B34,"-",1)</f>
        <v>3-1</v>
      </c>
      <c r="C35" s="42" t="s">
        <v>66</v>
      </c>
      <c r="D35" s="43">
        <v>1977</v>
      </c>
      <c r="E35" s="44">
        <f>G35</f>
        <v>1.017361111111111E-3</v>
      </c>
      <c r="F35" s="43">
        <v>3</v>
      </c>
      <c r="G35" s="324">
        <v>1.017361111111111E-3</v>
      </c>
      <c r="H35" s="326"/>
    </row>
    <row r="36" spans="1:8" ht="12" customHeight="1">
      <c r="A36" s="270"/>
      <c r="B36" s="41" t="str">
        <f>CONCATENATE(B34,"-",2)</f>
        <v>3-2</v>
      </c>
      <c r="C36" s="42" t="s">
        <v>67</v>
      </c>
      <c r="D36" s="43">
        <v>1994</v>
      </c>
      <c r="E36" s="44">
        <f>G36-G35</f>
        <v>1.734953703703704E-3</v>
      </c>
      <c r="F36" s="43">
        <v>5</v>
      </c>
      <c r="G36" s="324">
        <v>2.7523148148148151E-3</v>
      </c>
      <c r="H36" s="326"/>
    </row>
    <row r="37" spans="1:8" ht="12" customHeight="1">
      <c r="A37" s="270"/>
      <c r="B37" s="41" t="str">
        <f>CONCATENATE(B34,"-",3)</f>
        <v>3-3</v>
      </c>
      <c r="C37" s="42" t="s">
        <v>68</v>
      </c>
      <c r="D37" s="43">
        <v>1994</v>
      </c>
      <c r="E37" s="44">
        <f t="shared" ref="E37:E38" si="4">G37-G36</f>
        <v>1.4085648148148147E-3</v>
      </c>
      <c r="F37" s="43">
        <v>4</v>
      </c>
      <c r="G37" s="324">
        <v>4.1608796296296298E-3</v>
      </c>
      <c r="H37" s="326"/>
    </row>
    <row r="38" spans="1:8" ht="12" customHeight="1">
      <c r="A38" s="271"/>
      <c r="B38" s="41" t="str">
        <f>CONCATENATE(B34,"-",4)</f>
        <v>3-4</v>
      </c>
      <c r="C38" s="42" t="s">
        <v>69</v>
      </c>
      <c r="D38" s="43">
        <v>1995</v>
      </c>
      <c r="E38" s="44">
        <f t="shared" si="4"/>
        <v>2.0115740740740745E-3</v>
      </c>
      <c r="F38" s="43">
        <v>5</v>
      </c>
      <c r="G38" s="324">
        <v>6.1724537037037043E-3</v>
      </c>
      <c r="H38" s="327"/>
    </row>
    <row r="39" spans="1:8" ht="12" customHeight="1">
      <c r="A39" s="30"/>
      <c r="B39" s="30"/>
      <c r="C39" s="31"/>
      <c r="D39" s="32"/>
      <c r="E39" s="33"/>
      <c r="F39" s="32"/>
      <c r="G39" s="33"/>
      <c r="H39" s="34"/>
    </row>
    <row r="40" spans="1:8" ht="12" customHeight="1">
      <c r="A40" s="269">
        <v>6</v>
      </c>
      <c r="B40" s="35">
        <v>5</v>
      </c>
      <c r="C40" s="36" t="s">
        <v>70</v>
      </c>
      <c r="D40" s="37"/>
      <c r="E40" s="38"/>
      <c r="F40" s="39"/>
      <c r="G40" s="38">
        <f>G44</f>
        <v>9.434027777777779E-3</v>
      </c>
      <c r="H40" s="325">
        <f>G40-$G$10</f>
        <v>4.3923611111111125E-3</v>
      </c>
    </row>
    <row r="41" spans="1:8" ht="12" customHeight="1">
      <c r="A41" s="270"/>
      <c r="B41" s="41" t="str">
        <f>CONCATENATE(B40,"-",1)</f>
        <v>5-1</v>
      </c>
      <c r="C41" s="42" t="s">
        <v>71</v>
      </c>
      <c r="D41" s="43">
        <v>1983</v>
      </c>
      <c r="E41" s="44">
        <f>G41</f>
        <v>1.6793981481481484E-3</v>
      </c>
      <c r="F41" s="43">
        <v>6</v>
      </c>
      <c r="G41" s="324">
        <v>1.6793981481481484E-3</v>
      </c>
      <c r="H41" s="326"/>
    </row>
    <row r="42" spans="1:8" ht="12" customHeight="1">
      <c r="A42" s="270"/>
      <c r="B42" s="41" t="str">
        <f>CONCATENATE(B40,"-",2)</f>
        <v>5-2</v>
      </c>
      <c r="C42" s="42" t="s">
        <v>72</v>
      </c>
      <c r="D42" s="43">
        <v>1972</v>
      </c>
      <c r="E42" s="44">
        <f>G42-G41</f>
        <v>1.6203703703703699E-3</v>
      </c>
      <c r="F42" s="43">
        <v>6</v>
      </c>
      <c r="G42" s="324">
        <v>3.2997685185185183E-3</v>
      </c>
      <c r="H42" s="326"/>
    </row>
    <row r="43" spans="1:8" ht="12" customHeight="1">
      <c r="A43" s="270"/>
      <c r="B43" s="41" t="str">
        <f>CONCATENATE(B40,"-",3)</f>
        <v>5-3</v>
      </c>
      <c r="C43" s="42" t="s">
        <v>73</v>
      </c>
      <c r="D43" s="43">
        <v>1965</v>
      </c>
      <c r="E43" s="44">
        <f t="shared" ref="E43:E44" si="5">G43-G42</f>
        <v>2.8761574074074067E-3</v>
      </c>
      <c r="F43" s="43">
        <v>6</v>
      </c>
      <c r="G43" s="324">
        <v>6.175925925925925E-3</v>
      </c>
      <c r="H43" s="326"/>
    </row>
    <row r="44" spans="1:8" ht="12" customHeight="1">
      <c r="A44" s="271"/>
      <c r="B44" s="41" t="str">
        <f>CONCATENATE(B40,"-",4)</f>
        <v>5-4</v>
      </c>
      <c r="C44" s="42" t="s">
        <v>74</v>
      </c>
      <c r="D44" s="43">
        <v>1967</v>
      </c>
      <c r="E44" s="44">
        <f t="shared" si="5"/>
        <v>3.258101851851854E-3</v>
      </c>
      <c r="F44" s="43">
        <v>6</v>
      </c>
      <c r="G44" s="324">
        <v>9.434027777777779E-3</v>
      </c>
      <c r="H44" s="327"/>
    </row>
    <row r="45" spans="1:8">
      <c r="A45" s="50"/>
      <c r="B45" s="50"/>
      <c r="C45" s="51"/>
      <c r="D45" s="52"/>
      <c r="E45" s="53"/>
      <c r="F45" s="54"/>
      <c r="G45" s="53"/>
      <c r="H45" s="55"/>
    </row>
    <row r="46" spans="1:8">
      <c r="B46" s="57" t="s">
        <v>115</v>
      </c>
      <c r="C46" s="57"/>
      <c r="D46" s="57"/>
      <c r="E46" s="57"/>
      <c r="F46" s="57" t="s">
        <v>261</v>
      </c>
      <c r="G46" s="57"/>
      <c r="H46" s="57"/>
    </row>
    <row r="47" spans="1:8">
      <c r="B47" s="57"/>
      <c r="C47" s="57"/>
      <c r="D47" s="57"/>
      <c r="E47" s="57"/>
      <c r="F47" s="57"/>
      <c r="G47" s="57"/>
      <c r="H47" s="57"/>
    </row>
    <row r="48" spans="1:8">
      <c r="B48" s="57" t="s">
        <v>15</v>
      </c>
      <c r="C48" s="57"/>
      <c r="D48" s="57"/>
      <c r="E48" s="57"/>
      <c r="F48" s="57" t="s">
        <v>117</v>
      </c>
      <c r="G48" s="57"/>
      <c r="H48" s="57"/>
    </row>
  </sheetData>
  <mergeCells count="14">
    <mergeCell ref="A1:H1"/>
    <mergeCell ref="A3:H3"/>
    <mergeCell ref="A4:H4"/>
    <mergeCell ref="A10:A14"/>
    <mergeCell ref="A16:A20"/>
    <mergeCell ref="H16:H20"/>
    <mergeCell ref="A34:A38"/>
    <mergeCell ref="A40:A44"/>
    <mergeCell ref="H40:H44"/>
    <mergeCell ref="H34:H38"/>
    <mergeCell ref="A22:A26"/>
    <mergeCell ref="A28:A32"/>
    <mergeCell ref="H28:H32"/>
    <mergeCell ref="H22:H26"/>
  </mergeCells>
  <pageMargins left="0.43307086614173229" right="0.23622047244094491" top="0.55118110236220474" bottom="0.55118110236220474" header="0.31496062992125984" footer="0.31496062992125984"/>
  <pageSetup paperSize="9" scale="10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workbookViewId="0">
      <selection activeCell="Q17" sqref="Q17"/>
    </sheetView>
  </sheetViews>
  <sheetFormatPr defaultRowHeight="14.5"/>
  <cols>
    <col min="1" max="1" width="7.36328125" customWidth="1"/>
    <col min="2" max="2" width="8" customWidth="1"/>
    <col min="3" max="3" width="17.81640625" customWidth="1"/>
    <col min="4" max="4" width="8.81640625" bestFit="1" customWidth="1"/>
    <col min="5" max="5" width="18.7265625" customWidth="1"/>
    <col min="6" max="6" width="11.08984375" bestFit="1" customWidth="1"/>
    <col min="7" max="7" width="8.81640625" bestFit="1" customWidth="1"/>
    <col min="8" max="8" width="9.36328125" customWidth="1"/>
    <col min="9" max="9" width="10.36328125" customWidth="1"/>
  </cols>
  <sheetData>
    <row r="1" spans="1:21" s="185" customFormat="1" ht="74" customHeight="1">
      <c r="A1" s="275" t="s">
        <v>93</v>
      </c>
      <c r="B1" s="276"/>
      <c r="C1" s="276"/>
      <c r="D1" s="276"/>
      <c r="E1" s="276"/>
      <c r="F1" s="276"/>
      <c r="G1" s="276"/>
      <c r="H1" s="276"/>
      <c r="I1" s="277"/>
    </row>
    <row r="2" spans="1:21" s="185" customFormat="1" ht="14" customHeight="1">
      <c r="A2" s="221"/>
      <c r="B2" s="221"/>
      <c r="C2" s="221"/>
      <c r="D2" s="221"/>
      <c r="E2" s="221"/>
      <c r="F2" s="221"/>
      <c r="G2" s="221"/>
      <c r="H2" s="221"/>
      <c r="I2" s="221"/>
    </row>
    <row r="3" spans="1:21" s="185" customFormat="1" ht="22" customHeight="1">
      <c r="A3" s="274" t="s">
        <v>251</v>
      </c>
      <c r="B3" s="274"/>
      <c r="C3" s="274"/>
      <c r="D3" s="274"/>
      <c r="E3" s="274"/>
      <c r="F3" s="274"/>
      <c r="G3" s="274"/>
      <c r="H3" s="274"/>
      <c r="I3" s="274"/>
    </row>
    <row r="4" spans="1:21" s="185" customFormat="1" ht="15" customHeight="1">
      <c r="A4" s="237"/>
      <c r="B4" s="237"/>
      <c r="C4" s="237"/>
      <c r="D4" s="237"/>
      <c r="E4" s="237"/>
      <c r="F4" s="237"/>
      <c r="G4" s="237"/>
      <c r="H4" s="237"/>
      <c r="I4" s="237"/>
    </row>
    <row r="5" spans="1:21" s="228" customFormat="1" ht="21.5" customHeight="1">
      <c r="A5" s="222" t="s">
        <v>252</v>
      </c>
      <c r="B5" s="223"/>
      <c r="C5" s="224"/>
      <c r="D5" s="225"/>
      <c r="E5" s="224"/>
      <c r="F5" s="226"/>
      <c r="G5" s="226"/>
      <c r="H5" s="226"/>
      <c r="I5" s="227" t="s">
        <v>253</v>
      </c>
    </row>
    <row r="6" spans="1:21" s="236" customFormat="1" ht="21.5" customHeight="1">
      <c r="A6" s="229" t="s">
        <v>254</v>
      </c>
      <c r="B6" s="230"/>
      <c r="C6" s="231"/>
      <c r="D6" s="232"/>
      <c r="E6" s="233"/>
      <c r="F6" s="234"/>
      <c r="G6" s="234"/>
      <c r="H6" s="234"/>
      <c r="I6" s="235" t="s">
        <v>255</v>
      </c>
    </row>
    <row r="7" spans="1:21" s="185" customFormat="1" ht="7.5" customHeight="1">
      <c r="A7" s="186"/>
      <c r="B7" s="187"/>
      <c r="C7" s="188"/>
      <c r="D7" s="189"/>
      <c r="E7" s="190"/>
      <c r="F7" s="191"/>
      <c r="G7" s="191"/>
      <c r="H7" s="191"/>
      <c r="I7" s="191"/>
    </row>
    <row r="8" spans="1:21" s="185" customFormat="1" ht="25.5" customHeight="1">
      <c r="A8" s="278" t="s">
        <v>260</v>
      </c>
      <c r="B8" s="278"/>
      <c r="C8" s="278"/>
      <c r="D8" s="278"/>
      <c r="E8" s="278"/>
      <c r="F8" s="278"/>
      <c r="G8" s="278"/>
      <c r="H8" s="278"/>
      <c r="I8" s="278"/>
    </row>
    <row r="9" spans="1:21" s="185" customFormat="1" ht="35.5" customHeight="1">
      <c r="A9" s="253" t="s">
        <v>3</v>
      </c>
      <c r="B9" s="253" t="s">
        <v>40</v>
      </c>
      <c r="C9" s="254" t="s">
        <v>226</v>
      </c>
      <c r="D9" s="254" t="s">
        <v>42</v>
      </c>
      <c r="E9" s="255" t="s">
        <v>227</v>
      </c>
      <c r="F9" s="256" t="s">
        <v>228</v>
      </c>
      <c r="G9" s="256" t="s">
        <v>258</v>
      </c>
      <c r="H9" s="256" t="s">
        <v>229</v>
      </c>
      <c r="I9" s="256" t="s">
        <v>46</v>
      </c>
      <c r="K9" s="192"/>
      <c r="L9" s="193"/>
      <c r="M9" s="193"/>
      <c r="N9" s="193"/>
      <c r="O9" s="193"/>
      <c r="P9" s="194"/>
      <c r="Q9" s="193"/>
      <c r="R9" s="193"/>
      <c r="S9" s="193"/>
      <c r="T9" s="193"/>
      <c r="U9" s="193"/>
    </row>
    <row r="10" spans="1:21" s="195" customFormat="1" ht="33" customHeight="1">
      <c r="A10" s="244">
        <v>1</v>
      </c>
      <c r="B10" s="245">
        <v>158</v>
      </c>
      <c r="C10" s="246" t="s">
        <v>62</v>
      </c>
      <c r="D10" s="245">
        <v>1955</v>
      </c>
      <c r="E10" s="247" t="s">
        <v>61</v>
      </c>
      <c r="F10" s="248">
        <v>8.6226851851851861E-4</v>
      </c>
      <c r="G10" s="249">
        <v>2</v>
      </c>
      <c r="H10" s="250">
        <v>1.8124999999999999E-3</v>
      </c>
      <c r="I10" s="251"/>
      <c r="K10" s="192"/>
      <c r="L10" s="193"/>
      <c r="M10" s="193"/>
      <c r="N10" s="193"/>
      <c r="O10" s="193"/>
      <c r="P10" s="194"/>
      <c r="Q10" s="193"/>
      <c r="R10" s="193"/>
      <c r="S10" s="193"/>
      <c r="T10" s="193"/>
      <c r="U10" s="193"/>
    </row>
    <row r="11" spans="1:21" s="195" customFormat="1" ht="33" customHeight="1">
      <c r="A11" s="244">
        <v>2</v>
      </c>
      <c r="B11" s="245">
        <v>163</v>
      </c>
      <c r="C11" s="246" t="s">
        <v>63</v>
      </c>
      <c r="D11" s="245">
        <v>1977</v>
      </c>
      <c r="E11" s="247" t="s">
        <v>61</v>
      </c>
      <c r="F11" s="248">
        <v>8.5185185185185179E-4</v>
      </c>
      <c r="G11" s="249">
        <v>1</v>
      </c>
      <c r="H11" s="250">
        <v>1.9085648148148145E-3</v>
      </c>
      <c r="I11" s="252" t="s">
        <v>230</v>
      </c>
      <c r="K11" s="192"/>
      <c r="L11" s="193"/>
      <c r="M11" s="193"/>
      <c r="N11" s="193"/>
      <c r="O11" s="193"/>
      <c r="P11" s="194"/>
      <c r="Q11" s="193"/>
      <c r="R11" s="193"/>
      <c r="S11" s="193"/>
      <c r="T11" s="193"/>
      <c r="U11" s="193"/>
    </row>
    <row r="12" spans="1:21" s="195" customFormat="1" ht="33" customHeight="1">
      <c r="A12" s="244">
        <v>3</v>
      </c>
      <c r="B12" s="245">
        <v>155</v>
      </c>
      <c r="C12" s="246" t="s">
        <v>58</v>
      </c>
      <c r="D12" s="245">
        <v>1988</v>
      </c>
      <c r="E12" s="247" t="s">
        <v>56</v>
      </c>
      <c r="F12" s="248">
        <v>9.6874999999999999E-4</v>
      </c>
      <c r="G12" s="249">
        <v>4</v>
      </c>
      <c r="H12" s="250">
        <v>2.0081018518518516E-3</v>
      </c>
      <c r="I12" s="252" t="s">
        <v>231</v>
      </c>
      <c r="K12" s="192"/>
      <c r="L12" s="193"/>
      <c r="M12" s="193"/>
      <c r="N12" s="193"/>
      <c r="O12" s="193"/>
      <c r="P12" s="194"/>
      <c r="Q12" s="193"/>
      <c r="R12" s="193"/>
      <c r="S12" s="193"/>
      <c r="T12" s="193"/>
      <c r="U12" s="193"/>
    </row>
    <row r="13" spans="1:21" s="195" customFormat="1" ht="33" customHeight="1">
      <c r="A13" s="244">
        <v>4</v>
      </c>
      <c r="B13" s="245">
        <v>159</v>
      </c>
      <c r="C13" s="246" t="s">
        <v>52</v>
      </c>
      <c r="D13" s="245">
        <v>1989</v>
      </c>
      <c r="E13" s="247" t="s">
        <v>232</v>
      </c>
      <c r="F13" s="248">
        <v>9.4907407407407408E-4</v>
      </c>
      <c r="G13" s="249">
        <v>3</v>
      </c>
      <c r="H13" s="250">
        <v>2.0462962962962965E-3</v>
      </c>
      <c r="I13" s="252" t="s">
        <v>233</v>
      </c>
      <c r="K13" s="192"/>
      <c r="L13" s="193"/>
      <c r="M13" s="193"/>
      <c r="N13" s="193"/>
      <c r="O13" s="193"/>
      <c r="P13" s="194"/>
      <c r="Q13" s="193"/>
      <c r="R13" s="193"/>
      <c r="S13" s="193"/>
      <c r="T13" s="193"/>
      <c r="U13" s="193"/>
    </row>
    <row r="14" spans="1:21" s="195" customFormat="1" ht="33" customHeight="1">
      <c r="A14" s="244">
        <v>5</v>
      </c>
      <c r="B14" s="245">
        <v>161</v>
      </c>
      <c r="C14" s="246" t="s">
        <v>66</v>
      </c>
      <c r="D14" s="245">
        <v>1977</v>
      </c>
      <c r="E14" s="247" t="s">
        <v>234</v>
      </c>
      <c r="F14" s="248">
        <v>1.0532407407407407E-3</v>
      </c>
      <c r="G14" s="249">
        <v>5</v>
      </c>
      <c r="H14" s="250">
        <v>2.3692129629629632E-3</v>
      </c>
      <c r="I14" s="252" t="s">
        <v>235</v>
      </c>
      <c r="K14" s="192"/>
      <c r="L14" s="193"/>
      <c r="M14" s="193"/>
      <c r="N14" s="193"/>
      <c r="O14" s="193"/>
      <c r="P14" s="194"/>
      <c r="Q14" s="193"/>
      <c r="R14" s="193"/>
      <c r="S14" s="193"/>
      <c r="T14" s="193"/>
      <c r="U14" s="193"/>
    </row>
    <row r="15" spans="1:21" s="195" customFormat="1" ht="33" customHeight="1">
      <c r="A15" s="244">
        <v>6</v>
      </c>
      <c r="B15" s="245">
        <v>151</v>
      </c>
      <c r="C15" s="246" t="s">
        <v>72</v>
      </c>
      <c r="D15" s="245">
        <v>1972</v>
      </c>
      <c r="E15" s="247" t="s">
        <v>236</v>
      </c>
      <c r="F15" s="248">
        <v>1.6319444444444445E-3</v>
      </c>
      <c r="G15" s="249">
        <v>6</v>
      </c>
      <c r="H15" s="250">
        <v>3.6064814814814813E-3</v>
      </c>
      <c r="I15" s="252" t="s">
        <v>237</v>
      </c>
      <c r="K15" s="192"/>
      <c r="L15" s="193"/>
      <c r="M15" s="193"/>
      <c r="N15" s="193"/>
      <c r="O15" s="193"/>
      <c r="P15" s="194"/>
      <c r="Q15" s="193"/>
      <c r="R15" s="193"/>
      <c r="S15" s="193"/>
      <c r="T15" s="193"/>
      <c r="U15" s="193"/>
    </row>
    <row r="16" spans="1:21" s="195" customFormat="1" ht="33" customHeight="1">
      <c r="A16" s="244">
        <v>7</v>
      </c>
      <c r="B16" s="245">
        <v>154</v>
      </c>
      <c r="C16" s="246" t="s">
        <v>47</v>
      </c>
      <c r="D16" s="245">
        <v>1981</v>
      </c>
      <c r="E16" s="247" t="s">
        <v>238</v>
      </c>
      <c r="F16" s="248">
        <v>1.6493055555555556E-3</v>
      </c>
      <c r="G16" s="249">
        <v>7</v>
      </c>
      <c r="H16" s="250">
        <v>3.7199074074074075E-3</v>
      </c>
      <c r="I16" s="252" t="s">
        <v>239</v>
      </c>
      <c r="K16" s="192"/>
      <c r="L16" s="193"/>
      <c r="M16" s="193"/>
      <c r="N16" s="193"/>
      <c r="O16" s="193"/>
      <c r="P16" s="194"/>
      <c r="Q16" s="193"/>
      <c r="R16" s="193"/>
      <c r="S16" s="193"/>
      <c r="T16" s="193"/>
      <c r="U16" s="193"/>
    </row>
    <row r="17" spans="1:21" s="195" customFormat="1" ht="33" customHeight="1">
      <c r="A17" s="244">
        <v>8</v>
      </c>
      <c r="B17" s="245">
        <v>157</v>
      </c>
      <c r="C17" s="246" t="s">
        <v>71</v>
      </c>
      <c r="D17" s="245">
        <v>1983</v>
      </c>
      <c r="E17" s="247" t="s">
        <v>236</v>
      </c>
      <c r="F17" s="248">
        <v>1.6597222222222224E-3</v>
      </c>
      <c r="G17" s="249">
        <v>8</v>
      </c>
      <c r="H17" s="250">
        <v>3.859953703703704E-3</v>
      </c>
      <c r="I17" s="252" t="s">
        <v>240</v>
      </c>
      <c r="K17" s="192"/>
      <c r="L17" s="193"/>
      <c r="M17" s="193"/>
      <c r="N17" s="193"/>
      <c r="O17" s="193"/>
      <c r="P17" s="194"/>
      <c r="Q17" s="193"/>
      <c r="R17" s="193"/>
      <c r="S17" s="193"/>
      <c r="T17" s="193"/>
      <c r="U17" s="193"/>
    </row>
    <row r="18" spans="1:21" s="195" customFormat="1" ht="17" customHeight="1">
      <c r="A18" s="238"/>
      <c r="B18" s="239"/>
      <c r="C18" s="240"/>
      <c r="D18" s="239"/>
      <c r="E18" s="241"/>
      <c r="F18" s="242"/>
      <c r="G18" s="242"/>
      <c r="H18" s="242"/>
      <c r="I18" s="243"/>
      <c r="J18" s="202"/>
    </row>
    <row r="19" spans="1:21">
      <c r="C19" s="57" t="s">
        <v>115</v>
      </c>
      <c r="F19" s="57"/>
      <c r="G19" s="57" t="s">
        <v>261</v>
      </c>
    </row>
    <row r="20" spans="1:21">
      <c r="C20" s="57"/>
      <c r="F20" s="57"/>
      <c r="G20" s="57"/>
    </row>
    <row r="21" spans="1:21">
      <c r="C21" s="57" t="s">
        <v>15</v>
      </c>
      <c r="F21" s="57"/>
      <c r="G21" s="57" t="s">
        <v>117</v>
      </c>
    </row>
  </sheetData>
  <mergeCells count="3">
    <mergeCell ref="A3:I3"/>
    <mergeCell ref="A1:I1"/>
    <mergeCell ref="A8:I8"/>
  </mergeCells>
  <pageMargins left="0.23622047244094491" right="0.23622047244094491" top="0.74803149606299213" bottom="0.74803149606299213" header="0.31496062992125984" footer="0.31496062992125984"/>
  <pageSetup paperSize="9" scale="97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A9" sqref="A9:G9"/>
    </sheetView>
  </sheetViews>
  <sheetFormatPr defaultRowHeight="14.5"/>
  <cols>
    <col min="3" max="3" width="21" customWidth="1"/>
    <col min="5" max="5" width="20" customWidth="1"/>
    <col min="6" max="7" width="13.26953125" customWidth="1"/>
  </cols>
  <sheetData>
    <row r="1" spans="1:10" s="185" customFormat="1" ht="74" customHeight="1">
      <c r="A1" s="275" t="s">
        <v>93</v>
      </c>
      <c r="B1" s="276"/>
      <c r="C1" s="276"/>
      <c r="D1" s="276"/>
      <c r="E1" s="276"/>
      <c r="F1" s="276"/>
      <c r="G1" s="277"/>
      <c r="H1" s="259"/>
      <c r="I1" s="259"/>
    </row>
    <row r="2" spans="1:10" s="185" customFormat="1" ht="14" customHeight="1">
      <c r="A2" s="258"/>
      <c r="B2" s="258"/>
      <c r="C2" s="258"/>
      <c r="D2" s="258"/>
      <c r="E2" s="258"/>
      <c r="F2" s="258"/>
      <c r="G2" s="258"/>
      <c r="H2" s="258"/>
      <c r="I2" s="258"/>
    </row>
    <row r="3" spans="1:10" s="185" customFormat="1" ht="25" customHeight="1">
      <c r="A3" s="274" t="s">
        <v>251</v>
      </c>
      <c r="B3" s="274"/>
      <c r="C3" s="274"/>
      <c r="D3" s="274"/>
      <c r="E3" s="274"/>
      <c r="F3" s="274"/>
      <c r="G3" s="274"/>
      <c r="H3" s="260"/>
      <c r="I3" s="260"/>
    </row>
    <row r="4" spans="1:10" s="185" customFormat="1" ht="13.5" customHeight="1">
      <c r="A4" s="257"/>
      <c r="B4" s="257"/>
      <c r="C4" s="257"/>
      <c r="D4" s="257"/>
      <c r="E4" s="257"/>
      <c r="F4" s="257"/>
      <c r="G4" s="257"/>
      <c r="H4" s="191"/>
      <c r="I4" s="203"/>
      <c r="J4" s="204"/>
    </row>
    <row r="5" spans="1:10" s="185" customFormat="1" ht="17">
      <c r="A5" s="205" t="s">
        <v>241</v>
      </c>
      <c r="B5" s="206"/>
      <c r="C5" s="207"/>
      <c r="D5" s="208"/>
      <c r="E5" s="207"/>
      <c r="F5" s="209"/>
      <c r="G5" s="210" t="s">
        <v>242</v>
      </c>
      <c r="H5" s="191"/>
      <c r="I5" s="203"/>
      <c r="J5" s="204"/>
    </row>
    <row r="6" spans="1:10" s="185" customFormat="1" ht="17">
      <c r="A6" s="211" t="s">
        <v>243</v>
      </c>
      <c r="B6" s="212"/>
      <c r="C6" s="213"/>
      <c r="D6" s="214"/>
      <c r="E6" s="215"/>
      <c r="F6" s="216"/>
      <c r="G6" s="217" t="s">
        <v>244</v>
      </c>
      <c r="H6" s="191"/>
      <c r="I6" s="203"/>
      <c r="J6" s="204"/>
    </row>
    <row r="7" spans="1:10" s="185" customFormat="1" ht="14.5" customHeight="1">
      <c r="A7" s="186"/>
      <c r="B7" s="187"/>
      <c r="C7" s="188"/>
      <c r="D7" s="189"/>
      <c r="E7" s="190"/>
      <c r="F7" s="191"/>
      <c r="G7" s="191"/>
      <c r="H7" s="191"/>
      <c r="I7" s="203"/>
      <c r="J7" s="204"/>
    </row>
    <row r="8" spans="1:10" s="185" customFormat="1" ht="15.5">
      <c r="A8" s="328" t="s">
        <v>259</v>
      </c>
      <c r="B8" s="328"/>
      <c r="C8" s="328"/>
      <c r="D8" s="328"/>
      <c r="E8" s="328"/>
      <c r="F8" s="328"/>
      <c r="G8" s="328"/>
      <c r="H8" s="191"/>
      <c r="I8" s="203"/>
      <c r="J8" s="204"/>
    </row>
    <row r="9" spans="1:10" s="185" customFormat="1" ht="26">
      <c r="A9" s="253" t="s">
        <v>3</v>
      </c>
      <c r="B9" s="253" t="s">
        <v>40</v>
      </c>
      <c r="C9" s="254" t="s">
        <v>226</v>
      </c>
      <c r="D9" s="254" t="s">
        <v>42</v>
      </c>
      <c r="E9" s="255" t="s">
        <v>227</v>
      </c>
      <c r="F9" s="256" t="s">
        <v>229</v>
      </c>
      <c r="G9" s="256" t="s">
        <v>46</v>
      </c>
      <c r="H9" s="191"/>
      <c r="I9" s="203"/>
      <c r="J9" s="204"/>
    </row>
    <row r="10" spans="1:10" s="185" customFormat="1" ht="25" customHeight="1">
      <c r="A10" s="244">
        <v>1</v>
      </c>
      <c r="B10" s="245">
        <v>186</v>
      </c>
      <c r="C10" s="246" t="s">
        <v>50</v>
      </c>
      <c r="D10" s="245">
        <v>1976</v>
      </c>
      <c r="E10" s="247" t="s">
        <v>238</v>
      </c>
      <c r="F10" s="250">
        <v>1.0092592592592592E-3</v>
      </c>
      <c r="G10" s="251"/>
      <c r="H10" s="191"/>
      <c r="I10" s="203"/>
      <c r="J10" s="204"/>
    </row>
    <row r="11" spans="1:10" s="185" customFormat="1" ht="25" customHeight="1">
      <c r="A11" s="244">
        <v>2</v>
      </c>
      <c r="B11" s="245">
        <v>172</v>
      </c>
      <c r="C11" s="246" t="s">
        <v>55</v>
      </c>
      <c r="D11" s="245">
        <v>1981</v>
      </c>
      <c r="E11" s="247" t="s">
        <v>257</v>
      </c>
      <c r="F11" s="250">
        <v>1.1539351851851851E-3</v>
      </c>
      <c r="G11" s="252" t="s">
        <v>245</v>
      </c>
      <c r="H11" s="191"/>
      <c r="I11" s="203"/>
      <c r="J11" s="204"/>
    </row>
    <row r="12" spans="1:10" s="185" customFormat="1" ht="25" customHeight="1">
      <c r="A12" s="244">
        <v>3</v>
      </c>
      <c r="B12" s="245">
        <v>179</v>
      </c>
      <c r="C12" s="246" t="s">
        <v>49</v>
      </c>
      <c r="D12" s="245">
        <v>1966</v>
      </c>
      <c r="E12" s="247" t="s">
        <v>238</v>
      </c>
      <c r="F12" s="250">
        <v>1.170138888888889E-3</v>
      </c>
      <c r="G12" s="252" t="s">
        <v>246</v>
      </c>
      <c r="H12" s="191"/>
      <c r="I12" s="203"/>
      <c r="J12" s="204"/>
    </row>
    <row r="13" spans="1:10" s="185" customFormat="1" ht="25" customHeight="1">
      <c r="A13" s="244">
        <v>4</v>
      </c>
      <c r="B13" s="245">
        <v>175</v>
      </c>
      <c r="C13" s="246" t="s">
        <v>54</v>
      </c>
      <c r="D13" s="245">
        <v>1983</v>
      </c>
      <c r="E13" s="247" t="s">
        <v>257</v>
      </c>
      <c r="F13" s="250">
        <v>1.2314814814814816E-3</v>
      </c>
      <c r="G13" s="252" t="s">
        <v>247</v>
      </c>
      <c r="H13" s="191"/>
      <c r="I13" s="203"/>
      <c r="J13" s="204"/>
    </row>
    <row r="14" spans="1:10" s="185" customFormat="1" ht="25" customHeight="1">
      <c r="A14" s="244">
        <v>5</v>
      </c>
      <c r="B14" s="245">
        <v>171</v>
      </c>
      <c r="C14" s="246" t="s">
        <v>69</v>
      </c>
      <c r="D14" s="245">
        <v>1995</v>
      </c>
      <c r="E14" s="247" t="s">
        <v>256</v>
      </c>
      <c r="F14" s="250">
        <v>2.0868055555555557E-3</v>
      </c>
      <c r="G14" s="252" t="s">
        <v>248</v>
      </c>
      <c r="H14" s="191"/>
      <c r="I14" s="203"/>
    </row>
    <row r="15" spans="1:10" s="185" customFormat="1" ht="33.5" customHeight="1">
      <c r="A15" s="244">
        <v>6</v>
      </c>
      <c r="B15" s="245">
        <v>173</v>
      </c>
      <c r="C15" s="246" t="s">
        <v>74</v>
      </c>
      <c r="D15" s="245">
        <v>1967</v>
      </c>
      <c r="E15" s="247" t="s">
        <v>236</v>
      </c>
      <c r="F15" s="250">
        <v>2.6597222222222226E-3</v>
      </c>
      <c r="G15" s="252" t="s">
        <v>249</v>
      </c>
      <c r="H15" s="191"/>
      <c r="I15" s="203"/>
    </row>
    <row r="16" spans="1:10" s="185" customFormat="1" ht="25" customHeight="1">
      <c r="A16" s="244">
        <v>7</v>
      </c>
      <c r="B16" s="245">
        <v>176</v>
      </c>
      <c r="C16" s="246" t="s">
        <v>197</v>
      </c>
      <c r="D16" s="245">
        <v>1979</v>
      </c>
      <c r="E16" s="247" t="s">
        <v>232</v>
      </c>
      <c r="F16" s="250">
        <v>3.7141203703703707E-3</v>
      </c>
      <c r="G16" s="252" t="s">
        <v>250</v>
      </c>
      <c r="H16" s="191"/>
      <c r="I16" s="203"/>
    </row>
    <row r="17" spans="1:9" s="185" customFormat="1" ht="21">
      <c r="A17" s="196"/>
      <c r="B17" s="197"/>
      <c r="C17" s="198"/>
      <c r="D17" s="197"/>
      <c r="E17" s="199"/>
      <c r="F17" s="200"/>
      <c r="G17" s="201"/>
      <c r="H17" s="191"/>
      <c r="I17" s="203"/>
    </row>
    <row r="18" spans="1:9" s="185" customFormat="1" ht="20" customHeight="1">
      <c r="A18" s="218"/>
      <c r="B18" s="219"/>
      <c r="C18" s="57" t="s">
        <v>115</v>
      </c>
      <c r="D18"/>
      <c r="E18" s="57" t="s">
        <v>261</v>
      </c>
      <c r="F18" s="57"/>
      <c r="G18" s="57"/>
      <c r="H18" s="191"/>
      <c r="I18" s="203"/>
    </row>
    <row r="19" spans="1:9" ht="15" customHeight="1">
      <c r="C19" s="57"/>
      <c r="E19" s="57"/>
      <c r="F19" s="57"/>
      <c r="G19" s="57"/>
    </row>
    <row r="20" spans="1:9" ht="20" customHeight="1">
      <c r="C20" s="57" t="s">
        <v>15</v>
      </c>
      <c r="E20" s="57" t="s">
        <v>117</v>
      </c>
      <c r="F20" s="57"/>
      <c r="G20" s="57"/>
    </row>
  </sheetData>
  <mergeCells count="3">
    <mergeCell ref="A3:G3"/>
    <mergeCell ref="A1:G1"/>
    <mergeCell ref="A8:G8"/>
  </mergeCells>
  <pageMargins left="0.43307086614173229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="80" zoomScaleNormal="80" workbookViewId="0">
      <selection activeCell="E42" sqref="E42"/>
    </sheetView>
  </sheetViews>
  <sheetFormatPr defaultRowHeight="14.5"/>
  <cols>
    <col min="1" max="1" width="4.6328125" style="61" customWidth="1"/>
    <col min="2" max="2" width="22.453125" style="61" customWidth="1"/>
    <col min="3" max="3" width="10.08984375" style="63" customWidth="1"/>
    <col min="4" max="4" width="10.6328125" style="61" customWidth="1"/>
    <col min="5" max="5" width="8.7265625" style="71"/>
    <col min="6" max="6" width="10.453125" style="71" customWidth="1"/>
    <col min="7" max="7" width="10.90625" style="62" customWidth="1"/>
    <col min="8" max="8" width="8.1796875" style="62" customWidth="1"/>
  </cols>
  <sheetData>
    <row r="1" spans="1:11" ht="70" customHeight="1">
      <c r="A1" s="284" t="s">
        <v>93</v>
      </c>
      <c r="B1" s="285"/>
      <c r="C1" s="285"/>
      <c r="D1" s="285"/>
      <c r="E1" s="285"/>
      <c r="F1" s="285"/>
      <c r="G1" s="285"/>
      <c r="H1" s="286"/>
    </row>
    <row r="2" spans="1:11" ht="16" customHeight="1">
      <c r="A2" s="70"/>
      <c r="B2" s="70"/>
      <c r="C2" s="70"/>
      <c r="D2" s="70"/>
      <c r="E2" s="70"/>
      <c r="F2" s="70"/>
      <c r="G2" s="70"/>
      <c r="H2" s="70"/>
    </row>
    <row r="3" spans="1:11" ht="20" customHeight="1">
      <c r="A3" s="288" t="s">
        <v>224</v>
      </c>
      <c r="B3" s="288"/>
      <c r="C3" s="288"/>
      <c r="D3" s="288"/>
      <c r="E3" s="288"/>
      <c r="F3" s="288"/>
      <c r="G3" s="288"/>
      <c r="H3" s="288"/>
    </row>
    <row r="4" spans="1:11" ht="11.5" customHeight="1">
      <c r="A4" s="70"/>
      <c r="B4" s="70"/>
      <c r="C4" s="70"/>
      <c r="D4" s="70"/>
      <c r="E4" s="70"/>
      <c r="F4" s="70"/>
      <c r="G4" s="70"/>
      <c r="H4" s="70"/>
    </row>
    <row r="5" spans="1:11" ht="22.5" customHeight="1">
      <c r="A5" s="8" t="s">
        <v>222</v>
      </c>
      <c r="B5" s="113"/>
      <c r="C5" s="113"/>
      <c r="D5" s="113"/>
      <c r="E5" s="113"/>
      <c r="F5" s="113"/>
      <c r="G5" s="113"/>
      <c r="H5" s="124" t="s">
        <v>223</v>
      </c>
      <c r="I5" s="110"/>
      <c r="J5" s="110"/>
    </row>
    <row r="6" spans="1:11" ht="14.5" customHeight="1">
      <c r="A6" s="13" t="s">
        <v>180</v>
      </c>
      <c r="B6" s="114"/>
      <c r="C6" s="114"/>
      <c r="D6" s="114"/>
      <c r="E6" s="114"/>
      <c r="F6" s="114"/>
      <c r="G6" s="114"/>
      <c r="H6" s="179" t="s">
        <v>95</v>
      </c>
      <c r="I6" s="178"/>
      <c r="J6" s="178"/>
      <c r="K6" s="64"/>
    </row>
    <row r="7" spans="1:11">
      <c r="B7" s="287"/>
      <c r="C7" s="287"/>
    </row>
    <row r="8" spans="1:11" ht="29">
      <c r="A8" s="180" t="s">
        <v>192</v>
      </c>
      <c r="B8" s="181" t="s">
        <v>96</v>
      </c>
      <c r="C8" s="180" t="s">
        <v>1</v>
      </c>
      <c r="D8" s="180" t="s">
        <v>9</v>
      </c>
      <c r="E8" s="180" t="s">
        <v>118</v>
      </c>
      <c r="F8" s="180" t="s">
        <v>154</v>
      </c>
      <c r="G8" s="180" t="s">
        <v>119</v>
      </c>
      <c r="H8" s="180" t="s">
        <v>3</v>
      </c>
    </row>
    <row r="9" spans="1:11" ht="14.5" customHeight="1">
      <c r="A9" s="280">
        <v>1</v>
      </c>
      <c r="B9" s="66" t="s">
        <v>67</v>
      </c>
      <c r="C9" s="279" t="s">
        <v>4</v>
      </c>
      <c r="D9" s="81">
        <v>3.0509259259259254E-4</v>
      </c>
      <c r="E9" s="72" t="s">
        <v>10</v>
      </c>
      <c r="F9" s="86">
        <f>D9</f>
        <v>3.0509259259259254E-4</v>
      </c>
      <c r="G9" s="281">
        <f t="shared" ref="G9" si="0">SUM(F9:F12)</f>
        <v>1.7141203703703702E-3</v>
      </c>
      <c r="H9" s="279">
        <v>1</v>
      </c>
    </row>
    <row r="10" spans="1:11" ht="14.5" customHeight="1">
      <c r="A10" s="280"/>
      <c r="B10" s="66" t="s">
        <v>111</v>
      </c>
      <c r="C10" s="279"/>
      <c r="D10" s="81">
        <v>6.899305555555555E-4</v>
      </c>
      <c r="E10" s="72" t="s">
        <v>10</v>
      </c>
      <c r="F10" s="86">
        <f>D10-D9</f>
        <v>3.8483796296296297E-4</v>
      </c>
      <c r="G10" s="282"/>
      <c r="H10" s="279"/>
    </row>
    <row r="11" spans="1:11" ht="14.5" customHeight="1">
      <c r="A11" s="280"/>
      <c r="B11" s="66" t="s">
        <v>68</v>
      </c>
      <c r="C11" s="279"/>
      <c r="D11" s="81">
        <v>1.1797453703703705E-3</v>
      </c>
      <c r="E11" s="72" t="s">
        <v>11</v>
      </c>
      <c r="F11" s="86">
        <f>D11-D10</f>
        <v>4.89814814814815E-4</v>
      </c>
      <c r="G11" s="282"/>
      <c r="H11" s="279"/>
    </row>
    <row r="12" spans="1:11" ht="14.5" customHeight="1">
      <c r="A12" s="280"/>
      <c r="B12" s="66" t="s">
        <v>112</v>
      </c>
      <c r="C12" s="279"/>
      <c r="D12" s="81">
        <v>1.7141203703703702E-3</v>
      </c>
      <c r="E12" s="72" t="s">
        <v>11</v>
      </c>
      <c r="F12" s="86">
        <f>D12-D11</f>
        <v>5.3437499999999969E-4</v>
      </c>
      <c r="G12" s="283"/>
      <c r="H12" s="279"/>
    </row>
    <row r="13" spans="1:11" ht="14.5" customHeight="1">
      <c r="A13" s="280">
        <v>2</v>
      </c>
      <c r="B13" s="65" t="s">
        <v>97</v>
      </c>
      <c r="C13" s="279" t="s">
        <v>7</v>
      </c>
      <c r="D13" s="81">
        <v>3.6585648148148154E-4</v>
      </c>
      <c r="E13" s="72" t="s">
        <v>10</v>
      </c>
      <c r="F13" s="86">
        <f>D13</f>
        <v>3.6585648148148154E-4</v>
      </c>
      <c r="G13" s="281">
        <f>SUM(F13:F16)</f>
        <v>1.8921296296296297E-3</v>
      </c>
      <c r="H13" s="279">
        <v>2</v>
      </c>
    </row>
    <row r="14" spans="1:11" ht="14.5" customHeight="1">
      <c r="A14" s="280"/>
      <c r="B14" s="65" t="s">
        <v>98</v>
      </c>
      <c r="C14" s="279"/>
      <c r="D14" s="81">
        <v>8.1701388888888882E-4</v>
      </c>
      <c r="E14" s="72" t="s">
        <v>10</v>
      </c>
      <c r="F14" s="86">
        <f>D14-D13</f>
        <v>4.5115740740740728E-4</v>
      </c>
      <c r="G14" s="282"/>
      <c r="H14" s="279"/>
    </row>
    <row r="15" spans="1:11" ht="14.5" customHeight="1">
      <c r="A15" s="280"/>
      <c r="B15" s="65" t="s">
        <v>99</v>
      </c>
      <c r="C15" s="279"/>
      <c r="D15" s="81">
        <v>1.2805555555555554E-3</v>
      </c>
      <c r="E15" s="72" t="s">
        <v>11</v>
      </c>
      <c r="F15" s="86">
        <f>D15-D14</f>
        <v>4.6354166666666657E-4</v>
      </c>
      <c r="G15" s="282"/>
      <c r="H15" s="279"/>
    </row>
    <row r="16" spans="1:11" ht="14.5" customHeight="1">
      <c r="A16" s="280"/>
      <c r="B16" s="65" t="s">
        <v>100</v>
      </c>
      <c r="C16" s="279"/>
      <c r="D16" s="81">
        <v>1.8921296296296297E-3</v>
      </c>
      <c r="E16" s="72" t="s">
        <v>11</v>
      </c>
      <c r="F16" s="86">
        <f>D16-D15</f>
        <v>6.1157407407407428E-4</v>
      </c>
      <c r="G16" s="283"/>
      <c r="H16" s="279"/>
    </row>
    <row r="17" spans="1:8" ht="14.5" customHeight="1">
      <c r="A17" s="280">
        <v>3</v>
      </c>
      <c r="B17" s="66" t="s">
        <v>153</v>
      </c>
      <c r="C17" s="279" t="s">
        <v>6</v>
      </c>
      <c r="D17" s="81">
        <f>F17</f>
        <v>4.164351851851851E-4</v>
      </c>
      <c r="E17" s="72" t="s">
        <v>10</v>
      </c>
      <c r="F17" s="86">
        <v>4.164351851851851E-4</v>
      </c>
      <c r="G17" s="281">
        <f t="shared" ref="G17" si="1">SUM(F17:F20)</f>
        <v>2.1461805555555553E-3</v>
      </c>
      <c r="H17" s="279">
        <v>3</v>
      </c>
    </row>
    <row r="18" spans="1:8" ht="14.5" customHeight="1">
      <c r="A18" s="290"/>
      <c r="B18" s="66" t="s">
        <v>108</v>
      </c>
      <c r="C18" s="279"/>
      <c r="D18" s="81">
        <f>SUM(F17:F18)</f>
        <v>8.8206018518518505E-4</v>
      </c>
      <c r="E18" s="72" t="s">
        <v>10</v>
      </c>
      <c r="F18" s="86">
        <v>4.6562499999999995E-4</v>
      </c>
      <c r="G18" s="282"/>
      <c r="H18" s="279"/>
    </row>
    <row r="19" spans="1:8" ht="14.5" customHeight="1">
      <c r="A19" s="290"/>
      <c r="B19" s="66" t="s">
        <v>110</v>
      </c>
      <c r="C19" s="279"/>
      <c r="D19" s="81">
        <f>SUM(F17:F19)</f>
        <v>1.737384259259259E-3</v>
      </c>
      <c r="E19" s="72" t="s">
        <v>11</v>
      </c>
      <c r="F19" s="86">
        <v>8.5532407407407399E-4</v>
      </c>
      <c r="G19" s="282"/>
      <c r="H19" s="279"/>
    </row>
    <row r="20" spans="1:8" ht="14.5" customHeight="1">
      <c r="A20" s="290"/>
      <c r="B20" s="66" t="s">
        <v>109</v>
      </c>
      <c r="C20" s="279"/>
      <c r="D20" s="81">
        <f>SUM(F17:F20)</f>
        <v>2.1461805555555553E-3</v>
      </c>
      <c r="E20" s="72" t="s">
        <v>11</v>
      </c>
      <c r="F20" s="86">
        <v>4.0879629629629626E-4</v>
      </c>
      <c r="G20" s="283"/>
      <c r="H20" s="279"/>
    </row>
    <row r="21" spans="1:8" ht="14.5" customHeight="1">
      <c r="A21" s="280">
        <v>4</v>
      </c>
      <c r="B21" s="65" t="s">
        <v>101</v>
      </c>
      <c r="C21" s="279" t="s">
        <v>5</v>
      </c>
      <c r="D21" s="81">
        <v>3.5844907407407402E-4</v>
      </c>
      <c r="E21" s="72" t="s">
        <v>10</v>
      </c>
      <c r="F21" s="86">
        <f>D21</f>
        <v>3.5844907407407402E-4</v>
      </c>
      <c r="G21" s="281">
        <f t="shared" ref="G21" si="2">SUM(F21:F24)</f>
        <v>2.4337962962962963E-3</v>
      </c>
      <c r="H21" s="279">
        <v>4</v>
      </c>
    </row>
    <row r="22" spans="1:8" ht="14.5" customHeight="1">
      <c r="A22" s="280"/>
      <c r="B22" s="65" t="s">
        <v>102</v>
      </c>
      <c r="C22" s="279"/>
      <c r="D22" s="81">
        <v>8.6817129629629625E-4</v>
      </c>
      <c r="E22" s="72" t="s">
        <v>10</v>
      </c>
      <c r="F22" s="86">
        <f>D22-D21</f>
        <v>5.0972222222222217E-4</v>
      </c>
      <c r="G22" s="282"/>
      <c r="H22" s="279"/>
    </row>
    <row r="23" spans="1:8" ht="14.5" customHeight="1">
      <c r="A23" s="280"/>
      <c r="B23" s="65" t="s">
        <v>103</v>
      </c>
      <c r="C23" s="279"/>
      <c r="D23" s="81">
        <v>1.8648148148148148E-3</v>
      </c>
      <c r="E23" s="72" t="s">
        <v>11</v>
      </c>
      <c r="F23" s="86">
        <f>D23-D22</f>
        <v>9.9664351851851867E-4</v>
      </c>
      <c r="G23" s="282"/>
      <c r="H23" s="279"/>
    </row>
    <row r="24" spans="1:8" ht="14.5" customHeight="1">
      <c r="A24" s="280"/>
      <c r="B24" s="65" t="s">
        <v>104</v>
      </c>
      <c r="C24" s="279"/>
      <c r="D24" s="81">
        <v>2.4337962962962963E-3</v>
      </c>
      <c r="E24" s="72" t="s">
        <v>11</v>
      </c>
      <c r="F24" s="86">
        <f>D24-D23</f>
        <v>5.6898148148148151E-4</v>
      </c>
      <c r="G24" s="283"/>
      <c r="H24" s="279"/>
    </row>
    <row r="25" spans="1:8" ht="14.5" customHeight="1">
      <c r="A25" s="280">
        <v>5</v>
      </c>
      <c r="B25" s="65" t="s">
        <v>48</v>
      </c>
      <c r="C25" s="279" t="s">
        <v>8</v>
      </c>
      <c r="D25" s="81">
        <f>F25</f>
        <v>5.3946759259259258E-4</v>
      </c>
      <c r="E25" s="72" t="s">
        <v>10</v>
      </c>
      <c r="F25" s="86">
        <v>5.3946759259259258E-4</v>
      </c>
      <c r="G25" s="281">
        <f t="shared" ref="G25" si="3">SUM(F25:F28)</f>
        <v>2.5020833333333332E-3</v>
      </c>
      <c r="H25" s="279">
        <v>5</v>
      </c>
    </row>
    <row r="26" spans="1:8" ht="14.5" customHeight="1">
      <c r="A26" s="280"/>
      <c r="B26" s="65" t="s">
        <v>113</v>
      </c>
      <c r="C26" s="279"/>
      <c r="D26" s="81">
        <f>SUM(F25:F26)</f>
        <v>1.133449074074074E-3</v>
      </c>
      <c r="E26" s="72" t="s">
        <v>10</v>
      </c>
      <c r="F26" s="86">
        <v>5.9398148148148147E-4</v>
      </c>
      <c r="G26" s="282"/>
      <c r="H26" s="279"/>
    </row>
    <row r="27" spans="1:8" ht="14.5" customHeight="1">
      <c r="A27" s="280"/>
      <c r="B27" s="65" t="s">
        <v>49</v>
      </c>
      <c r="C27" s="279"/>
      <c r="D27" s="81">
        <f>SUM(F25:F27)</f>
        <v>1.9278935185185185E-3</v>
      </c>
      <c r="E27" s="72" t="s">
        <v>11</v>
      </c>
      <c r="F27" s="86">
        <v>7.9444444444444452E-4</v>
      </c>
      <c r="G27" s="282"/>
      <c r="H27" s="279"/>
    </row>
    <row r="28" spans="1:8" ht="14.5" customHeight="1">
      <c r="A28" s="280"/>
      <c r="B28" s="65" t="s">
        <v>114</v>
      </c>
      <c r="C28" s="279"/>
      <c r="D28" s="81">
        <f>SUM(F25:F28)</f>
        <v>2.5020833333333332E-3</v>
      </c>
      <c r="E28" s="72" t="s">
        <v>11</v>
      </c>
      <c r="F28" s="86">
        <v>5.7418981481481481E-4</v>
      </c>
      <c r="G28" s="283"/>
      <c r="H28" s="279"/>
    </row>
    <row r="29" spans="1:8" ht="14.5" customHeight="1">
      <c r="A29" s="280">
        <v>6</v>
      </c>
      <c r="B29" s="66" t="s">
        <v>105</v>
      </c>
      <c r="C29" s="289" t="s">
        <v>27</v>
      </c>
      <c r="D29" s="81">
        <v>7.2546296296296291E-4</v>
      </c>
      <c r="E29" s="72" t="s">
        <v>10</v>
      </c>
      <c r="F29" s="86">
        <f>D29</f>
        <v>7.2546296296296291E-4</v>
      </c>
      <c r="G29" s="281">
        <f t="shared" ref="G29" si="4">SUM(F29:F32)</f>
        <v>3.6498842592592594E-3</v>
      </c>
      <c r="H29" s="279">
        <v>6</v>
      </c>
    </row>
    <row r="30" spans="1:8" ht="14.5" customHeight="1">
      <c r="A30" s="280"/>
      <c r="B30" s="66" t="s">
        <v>106</v>
      </c>
      <c r="C30" s="289"/>
      <c r="D30" s="81">
        <v>1.2982638888888889E-3</v>
      </c>
      <c r="E30" s="72" t="s">
        <v>10</v>
      </c>
      <c r="F30" s="86">
        <f>D30-D29</f>
        <v>5.7280092592592604E-4</v>
      </c>
      <c r="G30" s="282"/>
      <c r="H30" s="279"/>
    </row>
    <row r="31" spans="1:8" ht="14.5" customHeight="1">
      <c r="A31" s="280"/>
      <c r="B31" s="66" t="s">
        <v>107</v>
      </c>
      <c r="C31" s="289"/>
      <c r="D31" s="81">
        <v>2.1069444444444443E-3</v>
      </c>
      <c r="E31" s="72" t="s">
        <v>11</v>
      </c>
      <c r="F31" s="86">
        <f>D31-D30</f>
        <v>8.0868055555555532E-4</v>
      </c>
      <c r="G31" s="282"/>
      <c r="H31" s="279"/>
    </row>
    <row r="32" spans="1:8" ht="14.5" customHeight="1">
      <c r="A32" s="280"/>
      <c r="B32" s="66" t="s">
        <v>73</v>
      </c>
      <c r="C32" s="289"/>
      <c r="D32" s="81">
        <v>3.6498842592592594E-3</v>
      </c>
      <c r="E32" s="72" t="s">
        <v>11</v>
      </c>
      <c r="F32" s="86">
        <f>D32-D31</f>
        <v>1.5429398148148151E-3</v>
      </c>
      <c r="G32" s="283"/>
      <c r="H32" s="279"/>
    </row>
    <row r="35" spans="1:7">
      <c r="A35" s="67"/>
      <c r="B35" s="67" t="s">
        <v>115</v>
      </c>
      <c r="C35"/>
      <c r="D35" s="69"/>
      <c r="E35" s="73"/>
      <c r="F35" s="73"/>
      <c r="G35" s="80" t="s">
        <v>116</v>
      </c>
    </row>
    <row r="36" spans="1:7">
      <c r="A36" s="67"/>
      <c r="B36" s="67"/>
      <c r="C36"/>
      <c r="D36" s="69"/>
      <c r="E36" s="73"/>
      <c r="F36" s="73"/>
      <c r="G36" s="80"/>
    </row>
    <row r="37" spans="1:7">
      <c r="A37" s="67"/>
      <c r="B37" s="67" t="s">
        <v>15</v>
      </c>
      <c r="C37"/>
      <c r="D37" s="69"/>
      <c r="E37" s="73"/>
      <c r="F37" s="73"/>
      <c r="G37" s="80" t="s">
        <v>117</v>
      </c>
    </row>
  </sheetData>
  <mergeCells count="27">
    <mergeCell ref="H21:H24"/>
    <mergeCell ref="H29:H32"/>
    <mergeCell ref="H25:H28"/>
    <mergeCell ref="H13:H16"/>
    <mergeCell ref="A29:A32"/>
    <mergeCell ref="A25:A28"/>
    <mergeCell ref="C25:C28"/>
    <mergeCell ref="G25:G28"/>
    <mergeCell ref="G21:G24"/>
    <mergeCell ref="C29:C32"/>
    <mergeCell ref="G29:G32"/>
    <mergeCell ref="A21:A24"/>
    <mergeCell ref="C21:C24"/>
    <mergeCell ref="A17:A20"/>
    <mergeCell ref="C17:C20"/>
    <mergeCell ref="G17:G20"/>
    <mergeCell ref="H17:H20"/>
    <mergeCell ref="A13:A16"/>
    <mergeCell ref="C13:C16"/>
    <mergeCell ref="G13:G16"/>
    <mergeCell ref="A1:H1"/>
    <mergeCell ref="G9:G12"/>
    <mergeCell ref="A9:A12"/>
    <mergeCell ref="C9:C12"/>
    <mergeCell ref="H9:H12"/>
    <mergeCell ref="B7:C7"/>
    <mergeCell ref="A3:H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K32" sqref="K32"/>
    </sheetView>
  </sheetViews>
  <sheetFormatPr defaultRowHeight="14.5"/>
  <cols>
    <col min="1" max="1" width="7" style="74" customWidth="1"/>
    <col min="2" max="2" width="30.08984375" style="67" customWidth="1"/>
    <col min="3" max="3" width="15.81640625" style="68" customWidth="1"/>
    <col min="4" max="4" width="10.26953125" style="59" customWidth="1"/>
    <col min="5" max="5" width="15.36328125" style="75" customWidth="1"/>
  </cols>
  <sheetData>
    <row r="1" spans="1:5" ht="84.5" customHeight="1">
      <c r="A1" s="264" t="s">
        <v>93</v>
      </c>
      <c r="B1" s="265"/>
      <c r="C1" s="265"/>
      <c r="D1" s="265"/>
      <c r="E1" s="266"/>
    </row>
    <row r="2" spans="1:5" ht="10.5" customHeight="1">
      <c r="A2" s="291"/>
      <c r="B2" s="291"/>
      <c r="C2" s="291"/>
      <c r="D2" s="291"/>
      <c r="E2" s="291"/>
    </row>
    <row r="3" spans="1:5">
      <c r="B3" s="67" t="s">
        <v>94</v>
      </c>
      <c r="C3" s="292" t="s">
        <v>120</v>
      </c>
      <c r="D3" s="293"/>
      <c r="E3" s="293"/>
    </row>
    <row r="4" spans="1:5">
      <c r="B4" s="67" t="s">
        <v>121</v>
      </c>
      <c r="E4" s="73" t="s">
        <v>122</v>
      </c>
    </row>
    <row r="6" spans="1:5" ht="15.5">
      <c r="A6" s="294" t="s">
        <v>139</v>
      </c>
      <c r="B6" s="294"/>
      <c r="C6" s="294"/>
      <c r="D6" s="294"/>
      <c r="E6" s="294"/>
    </row>
    <row r="7" spans="1:5" ht="15" thickBot="1"/>
    <row r="8" spans="1:5" ht="26" customHeight="1">
      <c r="A8" s="84" t="s">
        <v>3</v>
      </c>
      <c r="B8" s="85" t="s">
        <v>96</v>
      </c>
      <c r="C8" s="85" t="s">
        <v>1</v>
      </c>
      <c r="D8" s="82" t="s">
        <v>123</v>
      </c>
      <c r="E8" s="83" t="s">
        <v>9</v>
      </c>
    </row>
    <row r="9" spans="1:5" ht="17" customHeight="1">
      <c r="A9" s="77">
        <v>1</v>
      </c>
      <c r="B9" s="78" t="s">
        <v>137</v>
      </c>
      <c r="C9" s="77" t="s">
        <v>4</v>
      </c>
      <c r="D9" s="77">
        <v>1994</v>
      </c>
      <c r="E9" s="86">
        <v>3.212962962962963E-4</v>
      </c>
    </row>
    <row r="10" spans="1:5" ht="17" customHeight="1">
      <c r="A10" s="77">
        <v>2</v>
      </c>
      <c r="B10" s="78" t="s">
        <v>52</v>
      </c>
      <c r="C10" s="77" t="s">
        <v>7</v>
      </c>
      <c r="D10" s="77">
        <v>1989</v>
      </c>
      <c r="E10" s="86">
        <v>3.7071759259259263E-4</v>
      </c>
    </row>
    <row r="11" spans="1:5" ht="17" customHeight="1">
      <c r="A11" s="77">
        <v>3</v>
      </c>
      <c r="B11" s="78" t="s">
        <v>111</v>
      </c>
      <c r="C11" s="77" t="s">
        <v>4</v>
      </c>
      <c r="D11" s="77">
        <v>1968</v>
      </c>
      <c r="E11" s="86">
        <v>3.9918981481481489E-4</v>
      </c>
    </row>
    <row r="12" spans="1:5" ht="17" customHeight="1">
      <c r="A12" s="77">
        <v>4</v>
      </c>
      <c r="B12" s="78" t="s">
        <v>130</v>
      </c>
      <c r="C12" s="77" t="s">
        <v>6</v>
      </c>
      <c r="D12" s="77">
        <v>1974</v>
      </c>
      <c r="E12" s="86">
        <v>4.6099537037037035E-4</v>
      </c>
    </row>
    <row r="13" spans="1:5" ht="17" customHeight="1">
      <c r="A13" s="77">
        <v>5</v>
      </c>
      <c r="B13" s="78" t="s">
        <v>132</v>
      </c>
      <c r="C13" s="77" t="s">
        <v>8</v>
      </c>
      <c r="D13" s="77">
        <v>1973</v>
      </c>
      <c r="E13" s="86">
        <v>4.7812500000000003E-4</v>
      </c>
    </row>
    <row r="14" spans="1:5" ht="17" customHeight="1">
      <c r="A14" s="77">
        <v>6</v>
      </c>
      <c r="B14" s="78" t="s">
        <v>124</v>
      </c>
      <c r="C14" s="77" t="s">
        <v>5</v>
      </c>
      <c r="D14" s="77">
        <v>1961</v>
      </c>
      <c r="E14" s="86">
        <v>5.2372685185185183E-4</v>
      </c>
    </row>
    <row r="15" spans="1:5" ht="17" customHeight="1">
      <c r="A15" s="77">
        <v>7</v>
      </c>
      <c r="B15" s="78" t="s">
        <v>113</v>
      </c>
      <c r="C15" s="77" t="s">
        <v>8</v>
      </c>
      <c r="D15" s="77">
        <v>1963</v>
      </c>
      <c r="E15" s="86">
        <v>0.66729039351851849</v>
      </c>
    </row>
    <row r="16" spans="1:5" ht="17" customHeight="1">
      <c r="A16" s="77">
        <v>8</v>
      </c>
      <c r="B16" s="78" t="s">
        <v>125</v>
      </c>
      <c r="C16" s="77" t="s">
        <v>6</v>
      </c>
      <c r="D16" s="77">
        <v>1974</v>
      </c>
      <c r="E16" s="86">
        <v>6.2754629629629629E-4</v>
      </c>
    </row>
    <row r="17" spans="1:5" ht="17" customHeight="1">
      <c r="A17" s="77">
        <v>9</v>
      </c>
      <c r="B17" s="78" t="s">
        <v>134</v>
      </c>
      <c r="C17" s="77" t="s">
        <v>27</v>
      </c>
      <c r="D17" s="77">
        <v>1983</v>
      </c>
      <c r="E17" s="86">
        <v>6.4131944444444447E-4</v>
      </c>
    </row>
    <row r="18" spans="1:5" ht="17" customHeight="1">
      <c r="A18" s="77">
        <v>10</v>
      </c>
      <c r="B18" s="78" t="s">
        <v>129</v>
      </c>
      <c r="C18" s="77" t="s">
        <v>27</v>
      </c>
      <c r="D18" s="77">
        <v>1972</v>
      </c>
      <c r="E18" s="86">
        <v>6.4849537037037035E-4</v>
      </c>
    </row>
    <row r="19" spans="1:5" ht="17" customHeight="1">
      <c r="A19" s="77">
        <v>11</v>
      </c>
      <c r="B19" s="78" t="s">
        <v>136</v>
      </c>
      <c r="C19" s="77" t="s">
        <v>7</v>
      </c>
      <c r="D19" s="77">
        <v>1948</v>
      </c>
      <c r="E19" s="86">
        <v>0.66733125000000004</v>
      </c>
    </row>
    <row r="20" spans="1:5" ht="17" customHeight="1">
      <c r="A20" s="77">
        <v>12</v>
      </c>
      <c r="B20" s="78" t="s">
        <v>126</v>
      </c>
      <c r="C20" s="77" t="s">
        <v>27</v>
      </c>
      <c r="D20" s="77">
        <v>1982</v>
      </c>
      <c r="E20" s="86">
        <v>7.5081018518518509E-4</v>
      </c>
    </row>
    <row r="21" spans="1:5" ht="17" customHeight="1">
      <c r="A21" s="77"/>
      <c r="B21" s="78" t="s">
        <v>138</v>
      </c>
      <c r="C21" s="77" t="s">
        <v>4</v>
      </c>
      <c r="D21" s="77">
        <v>1989</v>
      </c>
      <c r="E21" s="89" t="s">
        <v>155</v>
      </c>
    </row>
    <row r="22" spans="1:5" ht="17" customHeight="1">
      <c r="A22" s="77"/>
      <c r="B22" s="78" t="s">
        <v>127</v>
      </c>
      <c r="C22" s="77" t="s">
        <v>4</v>
      </c>
      <c r="D22" s="77">
        <v>1989</v>
      </c>
      <c r="E22" s="89" t="s">
        <v>155</v>
      </c>
    </row>
    <row r="23" spans="1:5" ht="17" customHeight="1">
      <c r="A23" s="77"/>
      <c r="B23" s="78" t="s">
        <v>128</v>
      </c>
      <c r="C23" s="77" t="s">
        <v>8</v>
      </c>
      <c r="D23" s="77">
        <v>1952</v>
      </c>
      <c r="E23" s="89" t="s">
        <v>155</v>
      </c>
    </row>
    <row r="24" spans="1:5" ht="17" customHeight="1">
      <c r="A24" s="77"/>
      <c r="B24" s="78" t="s">
        <v>131</v>
      </c>
      <c r="C24" s="77" t="s">
        <v>7</v>
      </c>
      <c r="D24" s="77">
        <v>1990</v>
      </c>
      <c r="E24" s="89" t="s">
        <v>155</v>
      </c>
    </row>
    <row r="25" spans="1:5" ht="17" customHeight="1">
      <c r="A25" s="77"/>
      <c r="B25" s="78" t="s">
        <v>133</v>
      </c>
      <c r="C25" s="77" t="s">
        <v>5</v>
      </c>
      <c r="D25" s="77">
        <v>1984</v>
      </c>
      <c r="E25" s="89" t="s">
        <v>155</v>
      </c>
    </row>
    <row r="26" spans="1:5" ht="17" customHeight="1">
      <c r="A26" s="77"/>
      <c r="B26" s="78" t="s">
        <v>58</v>
      </c>
      <c r="C26" s="77" t="s">
        <v>6</v>
      </c>
      <c r="D26" s="77">
        <v>1988</v>
      </c>
      <c r="E26" s="89" t="s">
        <v>155</v>
      </c>
    </row>
    <row r="27" spans="1:5" ht="17" customHeight="1">
      <c r="A27" s="77"/>
      <c r="B27" s="78" t="s">
        <v>135</v>
      </c>
      <c r="C27" s="77" t="s">
        <v>6</v>
      </c>
      <c r="D27" s="77">
        <v>1991</v>
      </c>
      <c r="E27" s="89" t="s">
        <v>155</v>
      </c>
    </row>
    <row r="28" spans="1:5" ht="14.5" customHeight="1"/>
    <row r="29" spans="1:5" ht="14.5" customHeight="1">
      <c r="B29" s="67" t="s">
        <v>115</v>
      </c>
      <c r="D29" s="184" t="s">
        <v>116</v>
      </c>
    </row>
    <row r="30" spans="1:5" ht="14.5" customHeight="1">
      <c r="D30" s="184"/>
    </row>
    <row r="31" spans="1:5" ht="14.5" customHeight="1">
      <c r="B31" s="67" t="s">
        <v>15</v>
      </c>
      <c r="D31" s="184" t="s">
        <v>117</v>
      </c>
    </row>
  </sheetData>
  <sortState ref="A10:H21">
    <sortCondition ref="E10:E21"/>
  </sortState>
  <mergeCells count="4">
    <mergeCell ref="A2:E2"/>
    <mergeCell ref="C3:E3"/>
    <mergeCell ref="A1:E1"/>
    <mergeCell ref="A6:E6"/>
  </mergeCells>
  <pageMargins left="0.70866141732283472" right="0.70866141732283472" top="0.74803149606299213" bottom="0.74803149606299213" header="0.31496062992125984" footer="0.31496062992125984"/>
  <pageSetup paperSize="9" scale="10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sqref="A1:E1"/>
    </sheetView>
  </sheetViews>
  <sheetFormatPr defaultRowHeight="14.5"/>
  <cols>
    <col min="1" max="1" width="7" style="74" customWidth="1"/>
    <col min="2" max="2" width="32.26953125" style="67" customWidth="1"/>
    <col min="3" max="3" width="15.81640625" style="68" customWidth="1"/>
    <col min="4" max="4" width="8.36328125" style="59" customWidth="1"/>
    <col min="5" max="5" width="17.08984375" style="75" customWidth="1"/>
  </cols>
  <sheetData>
    <row r="1" spans="1:5" ht="86" customHeight="1">
      <c r="A1" s="264" t="s">
        <v>93</v>
      </c>
      <c r="B1" s="265"/>
      <c r="C1" s="265"/>
      <c r="D1" s="265"/>
      <c r="E1" s="266"/>
    </row>
    <row r="2" spans="1:5" ht="10.5" customHeight="1"/>
    <row r="3" spans="1:5" ht="21" customHeight="1">
      <c r="B3" s="67" t="s">
        <v>94</v>
      </c>
      <c r="C3" s="295" t="s">
        <v>140</v>
      </c>
      <c r="D3" s="296"/>
      <c r="E3" s="296"/>
    </row>
    <row r="4" spans="1:5" ht="14.5" customHeight="1">
      <c r="B4" s="67" t="s">
        <v>121</v>
      </c>
      <c r="E4" s="76" t="s">
        <v>141</v>
      </c>
    </row>
    <row r="5" spans="1:5" ht="14.5" customHeight="1"/>
    <row r="6" spans="1:5" ht="14.5" customHeight="1">
      <c r="A6" s="294" t="s">
        <v>139</v>
      </c>
      <c r="B6" s="294"/>
      <c r="C6" s="294"/>
      <c r="D6" s="294"/>
      <c r="E6" s="294"/>
    </row>
    <row r="7" spans="1:5" ht="14.5" customHeight="1" thickBot="1"/>
    <row r="8" spans="1:5" ht="14.5" customHeight="1">
      <c r="A8" s="84" t="s">
        <v>3</v>
      </c>
      <c r="B8" s="85" t="s">
        <v>96</v>
      </c>
      <c r="C8" s="85" t="s">
        <v>1</v>
      </c>
      <c r="D8" s="82" t="s">
        <v>123</v>
      </c>
      <c r="E8" s="83" t="s">
        <v>9</v>
      </c>
    </row>
    <row r="9" spans="1:5" ht="19.5" customHeight="1">
      <c r="A9" s="79">
        <v>1</v>
      </c>
      <c r="B9" s="78" t="s">
        <v>150</v>
      </c>
      <c r="C9" s="77" t="s">
        <v>6</v>
      </c>
      <c r="D9" s="77">
        <v>1986</v>
      </c>
      <c r="E9" s="86">
        <v>4.3148148148148153E-4</v>
      </c>
    </row>
    <row r="10" spans="1:5" ht="19.5" customHeight="1">
      <c r="A10" s="79">
        <v>2</v>
      </c>
      <c r="B10" s="78" t="s">
        <v>152</v>
      </c>
      <c r="C10" s="77" t="s">
        <v>7</v>
      </c>
      <c r="D10" s="77">
        <v>1976</v>
      </c>
      <c r="E10" s="86">
        <v>5.0868055555555551E-4</v>
      </c>
    </row>
    <row r="11" spans="1:5" ht="19.5" customHeight="1">
      <c r="A11" s="79">
        <v>3</v>
      </c>
      <c r="B11" s="78" t="s">
        <v>55</v>
      </c>
      <c r="C11" s="77" t="s">
        <v>7</v>
      </c>
      <c r="D11" s="77">
        <v>1981</v>
      </c>
      <c r="E11" s="86">
        <v>5.1423611111111114E-4</v>
      </c>
    </row>
    <row r="12" spans="1:5" ht="19.5" customHeight="1">
      <c r="A12" s="79">
        <v>4</v>
      </c>
      <c r="B12" s="78" t="s">
        <v>148</v>
      </c>
      <c r="C12" s="77" t="s">
        <v>4</v>
      </c>
      <c r="D12" s="77">
        <v>1961</v>
      </c>
      <c r="E12" s="86">
        <v>5.3194444444444448E-4</v>
      </c>
    </row>
    <row r="13" spans="1:5" ht="19.5" customHeight="1">
      <c r="A13" s="79">
        <v>5</v>
      </c>
      <c r="B13" s="78" t="s">
        <v>142</v>
      </c>
      <c r="C13" s="77" t="s">
        <v>7</v>
      </c>
      <c r="D13" s="77">
        <v>1966</v>
      </c>
      <c r="E13" s="86">
        <v>5.4525462962962958E-4</v>
      </c>
    </row>
    <row r="14" spans="1:5" ht="19.5" customHeight="1">
      <c r="A14" s="79">
        <v>6</v>
      </c>
      <c r="B14" s="78" t="s">
        <v>149</v>
      </c>
      <c r="C14" s="77" t="s">
        <v>7</v>
      </c>
      <c r="D14" s="77">
        <v>1985</v>
      </c>
      <c r="E14" s="86">
        <v>5.9247685185185184E-4</v>
      </c>
    </row>
    <row r="15" spans="1:5" ht="19.5" customHeight="1">
      <c r="A15" s="79">
        <v>7</v>
      </c>
      <c r="B15" s="78" t="s">
        <v>64</v>
      </c>
      <c r="C15" s="77" t="s">
        <v>5</v>
      </c>
      <c r="D15" s="77">
        <v>1981</v>
      </c>
      <c r="E15" s="86">
        <v>5.9699074074074071E-4</v>
      </c>
    </row>
    <row r="16" spans="1:5" ht="19.5" customHeight="1">
      <c r="A16" s="79">
        <v>8</v>
      </c>
      <c r="B16" s="78" t="s">
        <v>147</v>
      </c>
      <c r="C16" s="77" t="s">
        <v>5</v>
      </c>
      <c r="D16" s="77">
        <v>1989</v>
      </c>
      <c r="E16" s="86">
        <v>5.9942129629629625E-4</v>
      </c>
    </row>
    <row r="17" spans="1:5" ht="19.5" customHeight="1">
      <c r="A17" s="79">
        <v>9</v>
      </c>
      <c r="B17" s="78" t="s">
        <v>114</v>
      </c>
      <c r="C17" s="77" t="s">
        <v>8</v>
      </c>
      <c r="D17" s="77">
        <v>1969</v>
      </c>
      <c r="E17" s="86">
        <v>6.4513888888888889E-4</v>
      </c>
    </row>
    <row r="18" spans="1:5" ht="19.5" customHeight="1">
      <c r="A18" s="79">
        <v>10</v>
      </c>
      <c r="B18" s="78" t="s">
        <v>143</v>
      </c>
      <c r="C18" s="77" t="s">
        <v>27</v>
      </c>
      <c r="D18" s="77">
        <v>1981</v>
      </c>
      <c r="E18" s="86">
        <v>7.8726851851851842E-4</v>
      </c>
    </row>
    <row r="19" spans="1:5" ht="19.5" customHeight="1">
      <c r="A19" s="79">
        <v>11</v>
      </c>
      <c r="B19" s="78" t="s">
        <v>146</v>
      </c>
      <c r="C19" s="77" t="s">
        <v>6</v>
      </c>
      <c r="D19" s="77">
        <v>1961</v>
      </c>
      <c r="E19" s="86">
        <v>1.0851851851851851E-3</v>
      </c>
    </row>
    <row r="20" spans="1:5" ht="19.5" customHeight="1">
      <c r="A20" s="79">
        <v>12</v>
      </c>
      <c r="B20" s="78" t="s">
        <v>144</v>
      </c>
      <c r="C20" s="77" t="s">
        <v>5</v>
      </c>
      <c r="D20" s="77">
        <v>2022</v>
      </c>
      <c r="E20" s="86">
        <v>1.1322916666666666E-3</v>
      </c>
    </row>
    <row r="21" spans="1:5" ht="19.5" customHeight="1">
      <c r="A21" s="79">
        <v>13</v>
      </c>
      <c r="B21" s="78" t="s">
        <v>73</v>
      </c>
      <c r="C21" s="77" t="s">
        <v>27</v>
      </c>
      <c r="D21" s="77">
        <v>1965</v>
      </c>
      <c r="E21" s="86">
        <v>1.537962962962963E-3</v>
      </c>
    </row>
    <row r="22" spans="1:5" ht="19.5" customHeight="1">
      <c r="A22" s="79"/>
      <c r="B22" s="78" t="s">
        <v>49</v>
      </c>
      <c r="C22" s="77" t="s">
        <v>8</v>
      </c>
      <c r="D22" s="77">
        <v>1966</v>
      </c>
      <c r="E22" s="86" t="s">
        <v>155</v>
      </c>
    </row>
    <row r="23" spans="1:5" ht="19.5" customHeight="1">
      <c r="A23" s="79"/>
      <c r="B23" s="78" t="s">
        <v>68</v>
      </c>
      <c r="C23" s="77" t="s">
        <v>4</v>
      </c>
      <c r="D23" s="77">
        <v>1989</v>
      </c>
      <c r="E23" s="86" t="s">
        <v>155</v>
      </c>
    </row>
    <row r="24" spans="1:5" ht="19.5" customHeight="1">
      <c r="A24" s="79"/>
      <c r="B24" s="78" t="s">
        <v>60</v>
      </c>
      <c r="C24" s="77" t="s">
        <v>6</v>
      </c>
      <c r="D24" s="77">
        <v>1974</v>
      </c>
      <c r="E24" s="86" t="s">
        <v>155</v>
      </c>
    </row>
    <row r="25" spans="1:5" ht="19.5" customHeight="1">
      <c r="A25" s="79"/>
      <c r="B25" s="78" t="s">
        <v>145</v>
      </c>
      <c r="C25" s="77" t="s">
        <v>7</v>
      </c>
      <c r="D25" s="77">
        <v>1968</v>
      </c>
      <c r="E25" s="86" t="s">
        <v>156</v>
      </c>
    </row>
    <row r="26" spans="1:5" ht="19.5" customHeight="1">
      <c r="A26" s="79"/>
      <c r="B26" s="78" t="s">
        <v>151</v>
      </c>
      <c r="C26" s="77" t="s">
        <v>8</v>
      </c>
      <c r="D26" s="77">
        <v>1975</v>
      </c>
      <c r="E26" s="86" t="s">
        <v>156</v>
      </c>
    </row>
    <row r="27" spans="1:5" ht="19.5" customHeight="1">
      <c r="A27" s="90"/>
      <c r="B27" s="88"/>
      <c r="C27" s="87"/>
      <c r="D27" s="87"/>
      <c r="E27" s="91"/>
    </row>
    <row r="29" spans="1:5">
      <c r="B29" s="67" t="s">
        <v>115</v>
      </c>
      <c r="D29" s="59" t="s">
        <v>116</v>
      </c>
    </row>
    <row r="31" spans="1:5">
      <c r="B31" s="67" t="s">
        <v>15</v>
      </c>
      <c r="D31" s="59" t="s">
        <v>117</v>
      </c>
    </row>
  </sheetData>
  <sortState ref="A11:G28">
    <sortCondition ref="E11:E28"/>
  </sortState>
  <mergeCells count="3">
    <mergeCell ref="A1:E1"/>
    <mergeCell ref="C3:E3"/>
    <mergeCell ref="A6:E6"/>
  </mergeCells>
  <pageMargins left="0.70866141732283472" right="0.70866141732283472" top="0.74803149606299213" bottom="0.74803149606299213" header="0.31496062992125984" footer="0.31496062992125984"/>
  <pageSetup paperSize="9" scale="10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Волейбол</vt:lpstr>
      <vt:lpstr>Мини-футбол</vt:lpstr>
      <vt:lpstr>Бадминтон</vt:lpstr>
      <vt:lpstr>Лыжная эстафета </vt:lpstr>
      <vt:lpstr>Лыжи Инд Муж</vt:lpstr>
      <vt:lpstr>Лыжи Инд Жен</vt:lpstr>
      <vt:lpstr>Плавание - эстафета</vt:lpstr>
      <vt:lpstr>Плавание мужчины</vt:lpstr>
      <vt:lpstr>Плавание женщины</vt:lpstr>
      <vt:lpstr>Стрельба </vt:lpstr>
      <vt:lpstr>Стрельба инд - женщины</vt:lpstr>
      <vt:lpstr>Стрельба инд - мужчины</vt:lpstr>
      <vt:lpstr>Об. протокол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prep</dc:creator>
  <cp:lastModifiedBy>Irina</cp:lastModifiedBy>
  <cp:lastPrinted>2022-04-03T10:04:37Z</cp:lastPrinted>
  <dcterms:created xsi:type="dcterms:W3CDTF">2022-02-08T12:53:13Z</dcterms:created>
  <dcterms:modified xsi:type="dcterms:W3CDTF">2022-04-03T10:04:46Z</dcterms:modified>
</cp:coreProperties>
</file>